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hariyamuniil.sharepoint.com/sites/gizbar/Shared Documents/הנהלת חשבונות/תקציב שנתי/תקציב 2026/ועדת כספים/"/>
    </mc:Choice>
  </mc:AlternateContent>
  <xr:revisionPtr revIDLastSave="0" documentId="8_{6EA95260-0F74-42F1-A953-C00109ED4805}" xr6:coauthVersionLast="47" xr6:coauthVersionMax="47" xr10:uidLastSave="{00000000-0000-0000-0000-000000000000}"/>
  <bookViews>
    <workbookView xWindow="-120" yWindow="-120" windowWidth="29040" windowHeight="15720" xr2:uid="{C36D4710-3F74-44CF-983A-8E5A453AAA47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63" i="1" l="1"/>
  <c r="G1263" i="1"/>
  <c r="E1263" i="1"/>
  <c r="I1258" i="1"/>
  <c r="I1265" i="1" s="1"/>
  <c r="G1258" i="1"/>
  <c r="G1265" i="1" s="1"/>
  <c r="E1258" i="1"/>
  <c r="E1265" i="1" s="1"/>
  <c r="I1248" i="1"/>
  <c r="G1248" i="1"/>
  <c r="E1248" i="1"/>
  <c r="I1245" i="1"/>
  <c r="I1249" i="1" s="1"/>
  <c r="G1245" i="1"/>
  <c r="G1249" i="1" s="1"/>
  <c r="E1245" i="1"/>
  <c r="E1249" i="1" s="1"/>
  <c r="I1228" i="1"/>
  <c r="G1228" i="1"/>
  <c r="E1228" i="1"/>
  <c r="I1227" i="1"/>
  <c r="G1227" i="1"/>
  <c r="E1227" i="1"/>
  <c r="I1223" i="1"/>
  <c r="G1223" i="1"/>
  <c r="E1223" i="1"/>
  <c r="E1207" i="1"/>
  <c r="E1266" i="1" s="1"/>
  <c r="I1206" i="1"/>
  <c r="I1207" i="1" s="1"/>
  <c r="I1266" i="1" s="1"/>
  <c r="G1206" i="1"/>
  <c r="G1207" i="1" s="1"/>
  <c r="E1206" i="1"/>
  <c r="I1195" i="1"/>
  <c r="G1195" i="1"/>
  <c r="E1195" i="1"/>
  <c r="E1190" i="1"/>
  <c r="I1189" i="1"/>
  <c r="I1190" i="1" s="1"/>
  <c r="G1189" i="1"/>
  <c r="G1190" i="1" s="1"/>
  <c r="E1189" i="1"/>
  <c r="I1185" i="1"/>
  <c r="I1186" i="1" s="1"/>
  <c r="G1185" i="1"/>
  <c r="G1186" i="1" s="1"/>
  <c r="E1185" i="1"/>
  <c r="E1186" i="1" s="1"/>
  <c r="E1180" i="1"/>
  <c r="I1179" i="1"/>
  <c r="I1180" i="1" s="1"/>
  <c r="G1179" i="1"/>
  <c r="G1180" i="1" s="1"/>
  <c r="E1179" i="1"/>
  <c r="I1168" i="1"/>
  <c r="G1168" i="1"/>
  <c r="E1168" i="1"/>
  <c r="I1158" i="1"/>
  <c r="G1158" i="1"/>
  <c r="E1158" i="1"/>
  <c r="I1154" i="1"/>
  <c r="G1154" i="1"/>
  <c r="E1154" i="1"/>
  <c r="I1130" i="1"/>
  <c r="G1130" i="1"/>
  <c r="E1130" i="1"/>
  <c r="I1101" i="1"/>
  <c r="G1101" i="1"/>
  <c r="E1101" i="1"/>
  <c r="I1082" i="1"/>
  <c r="G1082" i="1"/>
  <c r="E1082" i="1"/>
  <c r="I1065" i="1"/>
  <c r="G1065" i="1"/>
  <c r="E1065" i="1"/>
  <c r="I1049" i="1"/>
  <c r="G1049" i="1"/>
  <c r="E1049" i="1"/>
  <c r="I1031" i="1"/>
  <c r="I1169" i="1" s="1"/>
  <c r="G1031" i="1"/>
  <c r="G1169" i="1" s="1"/>
  <c r="E1031" i="1"/>
  <c r="E1169" i="1" s="1"/>
  <c r="E1010" i="1"/>
  <c r="I1009" i="1"/>
  <c r="G1009" i="1"/>
  <c r="E1009" i="1"/>
  <c r="I969" i="1"/>
  <c r="G969" i="1"/>
  <c r="E969" i="1"/>
  <c r="I931" i="1"/>
  <c r="G931" i="1"/>
  <c r="E931" i="1"/>
  <c r="I915" i="1"/>
  <c r="G915" i="1"/>
  <c r="E915" i="1"/>
  <c r="I908" i="1"/>
  <c r="I1010" i="1" s="1"/>
  <c r="G908" i="1"/>
  <c r="G1010" i="1" s="1"/>
  <c r="E908" i="1"/>
  <c r="I902" i="1"/>
  <c r="G902" i="1"/>
  <c r="E902" i="1"/>
  <c r="I899" i="1"/>
  <c r="G899" i="1"/>
  <c r="E899" i="1"/>
  <c r="I874" i="1"/>
  <c r="G874" i="1"/>
  <c r="E874" i="1"/>
  <c r="I870" i="1"/>
  <c r="G870" i="1"/>
  <c r="E870" i="1"/>
  <c r="I864" i="1"/>
  <c r="G864" i="1"/>
  <c r="E864" i="1"/>
  <c r="I798" i="1"/>
  <c r="G798" i="1"/>
  <c r="E798" i="1"/>
  <c r="I776" i="1"/>
  <c r="I903" i="1" s="1"/>
  <c r="G776" i="1"/>
  <c r="G903" i="1" s="1"/>
  <c r="E776" i="1"/>
  <c r="E903" i="1" s="1"/>
  <c r="I747" i="1"/>
  <c r="G747" i="1"/>
  <c r="E747" i="1"/>
  <c r="I743" i="1"/>
  <c r="I748" i="1" s="1"/>
  <c r="G743" i="1"/>
  <c r="G748" i="1" s="1"/>
  <c r="E743" i="1"/>
  <c r="E748" i="1" s="1"/>
  <c r="I713" i="1"/>
  <c r="G713" i="1"/>
  <c r="E713" i="1"/>
  <c r="I704" i="1"/>
  <c r="I702" i="1"/>
  <c r="G702" i="1"/>
  <c r="G704" i="1" s="1"/>
  <c r="E702" i="1"/>
  <c r="E704" i="1" s="1"/>
  <c r="I698" i="1"/>
  <c r="G698" i="1"/>
  <c r="E698" i="1"/>
  <c r="I696" i="1"/>
  <c r="G696" i="1"/>
  <c r="E696" i="1"/>
  <c r="I692" i="1"/>
  <c r="G692" i="1"/>
  <c r="E692" i="1"/>
  <c r="I689" i="1"/>
  <c r="G689" i="1"/>
  <c r="E689" i="1"/>
  <c r="I686" i="1"/>
  <c r="G686" i="1"/>
  <c r="E686" i="1"/>
  <c r="I685" i="1"/>
  <c r="G685" i="1"/>
  <c r="E685" i="1"/>
  <c r="I670" i="1"/>
  <c r="G670" i="1"/>
  <c r="E670" i="1"/>
  <c r="I661" i="1"/>
  <c r="G661" i="1"/>
  <c r="E661" i="1"/>
  <c r="I621" i="1"/>
  <c r="G621" i="1"/>
  <c r="E621" i="1"/>
  <c r="I616" i="1"/>
  <c r="G616" i="1"/>
  <c r="E616" i="1"/>
  <c r="I595" i="1"/>
  <c r="G595" i="1"/>
  <c r="E595" i="1"/>
  <c r="I574" i="1"/>
  <c r="I671" i="1" s="1"/>
  <c r="G574" i="1"/>
  <c r="G671" i="1" s="1"/>
  <c r="E574" i="1"/>
  <c r="E671" i="1" s="1"/>
  <c r="I527" i="1"/>
  <c r="G527" i="1"/>
  <c r="E527" i="1"/>
  <c r="I518" i="1"/>
  <c r="G518" i="1"/>
  <c r="E518" i="1"/>
  <c r="I514" i="1"/>
  <c r="I528" i="1" s="1"/>
  <c r="G514" i="1"/>
  <c r="G528" i="1" s="1"/>
  <c r="E514" i="1"/>
  <c r="E528" i="1" s="1"/>
  <c r="I509" i="1"/>
  <c r="G509" i="1"/>
  <c r="E509" i="1"/>
  <c r="I504" i="1"/>
  <c r="G504" i="1"/>
  <c r="E504" i="1"/>
  <c r="I483" i="1"/>
  <c r="G483" i="1"/>
  <c r="E483" i="1"/>
  <c r="I477" i="1"/>
  <c r="I510" i="1" s="1"/>
  <c r="G477" i="1"/>
  <c r="G510" i="1" s="1"/>
  <c r="E477" i="1"/>
  <c r="E510" i="1" s="1"/>
  <c r="I472" i="1"/>
  <c r="G472" i="1"/>
  <c r="E472" i="1"/>
  <c r="I466" i="1"/>
  <c r="I473" i="1" s="1"/>
  <c r="G466" i="1"/>
  <c r="G473" i="1" s="1"/>
  <c r="G749" i="1" s="1"/>
  <c r="E466" i="1"/>
  <c r="E473" i="1" s="1"/>
  <c r="E749" i="1" s="1"/>
  <c r="I422" i="1"/>
  <c r="I423" i="1" s="1"/>
  <c r="G422" i="1"/>
  <c r="G423" i="1" s="1"/>
  <c r="E422" i="1"/>
  <c r="E423" i="1" s="1"/>
  <c r="I418" i="1"/>
  <c r="G418" i="1"/>
  <c r="E418" i="1"/>
  <c r="I417" i="1"/>
  <c r="G417" i="1"/>
  <c r="E417" i="1"/>
  <c r="I413" i="1"/>
  <c r="G413" i="1"/>
  <c r="E413" i="1"/>
  <c r="I409" i="1"/>
  <c r="G409" i="1"/>
  <c r="G410" i="1" s="1"/>
  <c r="E409" i="1"/>
  <c r="E410" i="1" s="1"/>
  <c r="I405" i="1"/>
  <c r="I410" i="1" s="1"/>
  <c r="G405" i="1"/>
  <c r="E405" i="1"/>
  <c r="I394" i="1"/>
  <c r="G394" i="1"/>
  <c r="E394" i="1"/>
  <c r="I391" i="1"/>
  <c r="G391" i="1"/>
  <c r="E391" i="1"/>
  <c r="I385" i="1"/>
  <c r="G385" i="1"/>
  <c r="E385" i="1"/>
  <c r="I381" i="1"/>
  <c r="G381" i="1"/>
  <c r="E381" i="1"/>
  <c r="I373" i="1"/>
  <c r="G373" i="1"/>
  <c r="E373" i="1"/>
  <c r="I368" i="1"/>
  <c r="G368" i="1"/>
  <c r="E368" i="1"/>
  <c r="I365" i="1"/>
  <c r="I395" i="1" s="1"/>
  <c r="I424" i="1" s="1"/>
  <c r="G365" i="1"/>
  <c r="G395" i="1" s="1"/>
  <c r="G424" i="1" s="1"/>
  <c r="E365" i="1"/>
  <c r="E395" i="1" s="1"/>
  <c r="E424" i="1" s="1"/>
  <c r="I357" i="1"/>
  <c r="I358" i="1" s="1"/>
  <c r="G357" i="1"/>
  <c r="G358" i="1" s="1"/>
  <c r="E357" i="1"/>
  <c r="E358" i="1" s="1"/>
  <c r="I353" i="1"/>
  <c r="G353" i="1"/>
  <c r="E353" i="1"/>
  <c r="I348" i="1"/>
  <c r="I349" i="1" s="1"/>
  <c r="G348" i="1"/>
  <c r="G349" i="1" s="1"/>
  <c r="E348" i="1"/>
  <c r="E349" i="1" s="1"/>
  <c r="I343" i="1"/>
  <c r="I345" i="1" s="1"/>
  <c r="G343" i="1"/>
  <c r="G345" i="1" s="1"/>
  <c r="E343" i="1"/>
  <c r="E345" i="1" s="1"/>
  <c r="I339" i="1"/>
  <c r="I340" i="1" s="1"/>
  <c r="G339" i="1"/>
  <c r="G340" i="1" s="1"/>
  <c r="E339" i="1"/>
  <c r="E340" i="1" s="1"/>
  <c r="I327" i="1"/>
  <c r="I328" i="1" s="1"/>
  <c r="G327" i="1"/>
  <c r="G328" i="1" s="1"/>
  <c r="E327" i="1"/>
  <c r="E328" i="1" s="1"/>
  <c r="I322" i="1"/>
  <c r="G322" i="1"/>
  <c r="E322" i="1"/>
  <c r="I321" i="1"/>
  <c r="G321" i="1"/>
  <c r="E321" i="1"/>
  <c r="I317" i="1"/>
  <c r="G317" i="1"/>
  <c r="E317" i="1"/>
  <c r="I309" i="1"/>
  <c r="G309" i="1"/>
  <c r="E309" i="1"/>
  <c r="I306" i="1"/>
  <c r="G306" i="1"/>
  <c r="E306" i="1"/>
  <c r="I286" i="1"/>
  <c r="G286" i="1"/>
  <c r="E286" i="1"/>
  <c r="I260" i="1"/>
  <c r="G260" i="1"/>
  <c r="E260" i="1"/>
  <c r="I236" i="1"/>
  <c r="G236" i="1"/>
  <c r="E236" i="1"/>
  <c r="I223" i="1"/>
  <c r="G223" i="1"/>
  <c r="E223" i="1"/>
  <c r="E207" i="1"/>
  <c r="I193" i="1"/>
  <c r="I318" i="1" s="1"/>
  <c r="G193" i="1"/>
  <c r="G318" i="1" s="1"/>
  <c r="E193" i="1"/>
  <c r="E318" i="1" s="1"/>
  <c r="I184" i="1"/>
  <c r="I185" i="1" s="1"/>
  <c r="G184" i="1"/>
  <c r="E184" i="1"/>
  <c r="I178" i="1"/>
  <c r="G178" i="1"/>
  <c r="E178" i="1"/>
  <c r="I172" i="1"/>
  <c r="G172" i="1"/>
  <c r="E172" i="1"/>
  <c r="I163" i="1"/>
  <c r="G163" i="1"/>
  <c r="G185" i="1" s="1"/>
  <c r="E163" i="1"/>
  <c r="E185" i="1" s="1"/>
  <c r="I158" i="1"/>
  <c r="G158" i="1"/>
  <c r="E158" i="1"/>
  <c r="I155" i="1"/>
  <c r="G155" i="1"/>
  <c r="E155" i="1"/>
  <c r="I139" i="1"/>
  <c r="G139" i="1"/>
  <c r="E139" i="1"/>
  <c r="I101" i="1"/>
  <c r="I159" i="1" s="1"/>
  <c r="G101" i="1"/>
  <c r="G159" i="1" s="1"/>
  <c r="G329" i="1" s="1"/>
  <c r="E101" i="1"/>
  <c r="I92" i="1"/>
  <c r="G92" i="1"/>
  <c r="E92" i="1"/>
  <c r="E159" i="1" s="1"/>
  <c r="E329" i="1" s="1"/>
  <c r="E80" i="1"/>
  <c r="I79" i="1"/>
  <c r="I80" i="1" s="1"/>
  <c r="G79" i="1"/>
  <c r="G80" i="1" s="1"/>
  <c r="E79" i="1"/>
  <c r="I74" i="1"/>
  <c r="G74" i="1"/>
  <c r="E74" i="1"/>
  <c r="I68" i="1"/>
  <c r="I69" i="1" s="1"/>
  <c r="G68" i="1"/>
  <c r="G69" i="1" s="1"/>
  <c r="E68" i="1"/>
  <c r="E69" i="1" s="1"/>
  <c r="I65" i="1"/>
  <c r="G65" i="1"/>
  <c r="I64" i="1"/>
  <c r="G64" i="1"/>
  <c r="E64" i="1"/>
  <c r="E65" i="1" s="1"/>
  <c r="I57" i="1"/>
  <c r="I58" i="1" s="1"/>
  <c r="G57" i="1"/>
  <c r="G58" i="1" s="1"/>
  <c r="E57" i="1"/>
  <c r="E58" i="1" s="1"/>
  <c r="I53" i="1"/>
  <c r="G53" i="1"/>
  <c r="I52" i="1"/>
  <c r="G52" i="1"/>
  <c r="E52" i="1"/>
  <c r="E53" i="1" s="1"/>
  <c r="I44" i="1"/>
  <c r="I46" i="1" s="1"/>
  <c r="G44" i="1"/>
  <c r="G46" i="1" s="1"/>
  <c r="E44" i="1"/>
  <c r="E46" i="1" s="1"/>
  <c r="I40" i="1"/>
  <c r="G40" i="1"/>
  <c r="I39" i="1"/>
  <c r="G39" i="1"/>
  <c r="E39" i="1"/>
  <c r="I36" i="1"/>
  <c r="G36" i="1"/>
  <c r="E36" i="1"/>
  <c r="I30" i="1"/>
  <c r="G30" i="1"/>
  <c r="E30" i="1"/>
  <c r="E40" i="1" s="1"/>
  <c r="I21" i="1"/>
  <c r="I23" i="1" s="1"/>
  <c r="G21" i="1"/>
  <c r="G23" i="1" s="1"/>
  <c r="E21" i="1"/>
  <c r="E23" i="1" s="1"/>
  <c r="E13" i="1"/>
  <c r="I11" i="1"/>
  <c r="I13" i="1" s="1"/>
  <c r="G11" i="1"/>
  <c r="G13" i="1" s="1"/>
  <c r="E11" i="1"/>
  <c r="I4" i="1"/>
  <c r="I8" i="1" s="1"/>
  <c r="G4" i="1"/>
  <c r="G8" i="1" s="1"/>
  <c r="E4" i="1"/>
  <c r="E8" i="1" s="1"/>
  <c r="G1266" i="1" l="1"/>
  <c r="E81" i="1"/>
  <c r="E1191" i="1"/>
  <c r="I81" i="1"/>
  <c r="G1191" i="1"/>
  <c r="G1268" i="1" s="1"/>
  <c r="G1272" i="1" s="1"/>
  <c r="E24" i="1"/>
  <c r="E360" i="1" s="1"/>
  <c r="E1271" i="1" s="1"/>
  <c r="E1273" i="1" s="1"/>
  <c r="E350" i="1"/>
  <c r="I1191" i="1"/>
  <c r="G81" i="1"/>
  <c r="G24" i="1"/>
  <c r="G360" i="1" s="1"/>
  <c r="G1271" i="1" s="1"/>
  <c r="G350" i="1"/>
  <c r="I749" i="1"/>
  <c r="I1268" i="1" s="1"/>
  <c r="I1272" i="1" s="1"/>
  <c r="I24" i="1"/>
  <c r="I360" i="1" s="1"/>
  <c r="I1271" i="1" s="1"/>
  <c r="I350" i="1"/>
  <c r="E1268" i="1"/>
  <c r="E1272" i="1" s="1"/>
  <c r="I329" i="1"/>
  <c r="G1273" i="1" l="1"/>
  <c r="I1273" i="1"/>
</calcChain>
</file>

<file path=xl/sharedStrings.xml><?xml version="1.0" encoding="utf-8"?>
<sst xmlns="http://schemas.openxmlformats.org/spreadsheetml/2006/main" count="1273" uniqueCount="1152">
  <si>
    <t>סעיף תקציב</t>
  </si>
  <si>
    <t>שם סעיף</t>
  </si>
  <si>
    <t>הצעת תקציב
 2026</t>
  </si>
  <si>
    <t>תקציב 2025</t>
  </si>
  <si>
    <t>ביצוע 2024</t>
  </si>
  <si>
    <t>ארנונה כללית</t>
  </si>
  <si>
    <t>ארנונה פיגורים כללי</t>
  </si>
  <si>
    <t>סה"כ פרק 1.111 ארנונה כללית</t>
  </si>
  <si>
    <t>הנחות מימון והסדרי תשלום</t>
  </si>
  <si>
    <t>הנחות זכאים ע"פ חוק</t>
  </si>
  <si>
    <t>הנחות ועדה בגין מצב חמרי</t>
  </si>
  <si>
    <t>סה"כ פרק 1.11 ארנונות</t>
  </si>
  <si>
    <t>אגרות רשיונות לשלטים</t>
  </si>
  <si>
    <t>אגרות החזר שעבודים</t>
  </si>
  <si>
    <t>סה"כ פרק 1.122 אגרת רשיונות לשלטים</t>
  </si>
  <si>
    <t>הדבקת מודעות גביה</t>
  </si>
  <si>
    <t>סה"כ פרק 1.12 אגרות</t>
  </si>
  <si>
    <t>מענק כללי לאיזון</t>
  </si>
  <si>
    <t>שיפוי קופות גמל</t>
  </si>
  <si>
    <t>מענקים מיוחדים</t>
  </si>
  <si>
    <t>מענק תיאגוד</t>
  </si>
  <si>
    <t>מענק צוערים</t>
  </si>
  <si>
    <t>קרן בלתי מיועדת- משרד הפנים</t>
  </si>
  <si>
    <t>מענקים - חרבות ברזל</t>
  </si>
  <si>
    <t>סה"כ פרק 1.191 מענקים</t>
  </si>
  <si>
    <t>מענק הפעלת חופים</t>
  </si>
  <si>
    <t>סה"כ פרק 1.19 מענקים כלליים</t>
  </si>
  <si>
    <t>סה"כ פרק 1.1 מיסים ומענק כללי</t>
  </si>
  <si>
    <t>תאגיד תמיר תקבולים</t>
  </si>
  <si>
    <t>הכנסות ממיחזור - פחים כתומים</t>
  </si>
  <si>
    <t>אסוף ובעור אשפה אגרת בגין</t>
  </si>
  <si>
    <t>השתתפות איגוד ערים בהיטל הטמנה</t>
  </si>
  <si>
    <t>מכירת ברזל</t>
  </si>
  <si>
    <t>סה"כ פרק 1.212 שירותי ניקיון</t>
  </si>
  <si>
    <t>אג. רשיונות עסק</t>
  </si>
  <si>
    <t>בדיקת בשר אוצר</t>
  </si>
  <si>
    <t>השתתפות מש.חקלאות (בע"ח,הדברה)</t>
  </si>
  <si>
    <t>מלחמה בכלבת אגרת בגין שרו</t>
  </si>
  <si>
    <t>קנסות מלחמה בכלבת ש.ויטרינר</t>
  </si>
  <si>
    <t>סה"כ פרק 1.214 שרות וטרינרי</t>
  </si>
  <si>
    <t>החזר הוצאות גביה</t>
  </si>
  <si>
    <t>החזר הוצאות משפט חניה</t>
  </si>
  <si>
    <t xml:space="preserve">סה"כ פרק 1.217 </t>
  </si>
  <si>
    <t>סה"כ פרק 1.21 תברואה</t>
  </si>
  <si>
    <t>השת' הורים עיר ללא אלימות</t>
  </si>
  <si>
    <t>ה.משרד מאבק סמים ואלכוהול</t>
  </si>
  <si>
    <t>מימון עיר ללא אלימות מ.הפיס</t>
  </si>
  <si>
    <t>סה"כ פרק 1.221 מנהל שמירה ובטחון</t>
  </si>
  <si>
    <t>השתתפות בשכר רבש"צ</t>
  </si>
  <si>
    <t>סה"כ פרק 1.22 שמירה ובטחון</t>
  </si>
  <si>
    <t>מכרזים ותיקי הגשה</t>
  </si>
  <si>
    <t>אגרת רשיונות בניה</t>
  </si>
  <si>
    <t>אג.בניה ע"פ פס"ד</t>
  </si>
  <si>
    <t>הכנסות שנים קודמות</t>
  </si>
  <si>
    <t>היטל השבחה</t>
  </si>
  <si>
    <t>סה"כ פרק 1.233 רישוי ופיקוח על הבניה</t>
  </si>
  <si>
    <t>סה"כ פרק 1.23 תכנון ובניין עיר</t>
  </si>
  <si>
    <t>הכ.כביש.בממון בעלים</t>
  </si>
  <si>
    <t>הכ' גן בוטני</t>
  </si>
  <si>
    <t>פארק אתגרי עין שרה</t>
  </si>
  <si>
    <t>סה"כ פרק 1.246 גנים ונטיעות</t>
  </si>
  <si>
    <t>סה"כ פרק 1.24 נכסים ציבוריים</t>
  </si>
  <si>
    <t>השתתפויות ארועים</t>
  </si>
  <si>
    <t>תרבות תורנית א</t>
  </si>
  <si>
    <t>תרבות ויהדות_ר</t>
  </si>
  <si>
    <t>הכנסות אירועים עירוניים</t>
  </si>
  <si>
    <t>יוזמות סל"ע</t>
  </si>
  <si>
    <t>סה"כ פרק 1.252 חגיגות וטקסים אחרים</t>
  </si>
  <si>
    <t>סה"כ פרק 1.25 חגיגות,מבצעים וארועים</t>
  </si>
  <si>
    <t>הכנסות מימון</t>
  </si>
  <si>
    <t>הכנסות שונות</t>
  </si>
  <si>
    <t>סה"כ פרק 1.269 הכנסות שונות</t>
  </si>
  <si>
    <t>סה"כ פרק 1.26 שירותים עירוניים שונים</t>
  </si>
  <si>
    <t>הכנסות קנסות חנייה</t>
  </si>
  <si>
    <t>הכנסות חנייה</t>
  </si>
  <si>
    <t>חניה מדחנים</t>
  </si>
  <si>
    <t>חניית מוניות</t>
  </si>
  <si>
    <t>סה"כ פרק 1.281 פיקוח על חוקי עזר</t>
  </si>
  <si>
    <t>קנסות פיקוח עירוני</t>
  </si>
  <si>
    <t>קנסות ע"פ פס"ד</t>
  </si>
  <si>
    <t>הכנסות שיטור עירוני - משרד לביטחון פנים</t>
  </si>
  <si>
    <t>קנסות פיקוח</t>
  </si>
  <si>
    <t>סה"כ פרק 1.282 בית משפט עירוני</t>
  </si>
  <si>
    <t>סה"כ פרק 1.28 פיקוח עירוני</t>
  </si>
  <si>
    <t>סה"כ פרק 1.2 שרותים מקומיים</t>
  </si>
  <si>
    <t>קרן קרב בה"ס</t>
  </si>
  <si>
    <t>גפן הכנסות- סל רשותי</t>
  </si>
  <si>
    <t>הש' מחשב כל ילד</t>
  </si>
  <si>
    <t>סל תרבות בי"ס</t>
  </si>
  <si>
    <t>סל  תרבות גנ"י</t>
  </si>
  <si>
    <t>שפוצי בתי ספר גפן</t>
  </si>
  <si>
    <t>סל תלמיד עולה</t>
  </si>
  <si>
    <t>חינוך תרבות תורנית</t>
  </si>
  <si>
    <t>הכנסה גפן גילאי 3-6 משרד החינוך</t>
  </si>
  <si>
    <t>קרן רש"י</t>
  </si>
  <si>
    <t>סה"כ פרק 1.311 מנהל החינוך</t>
  </si>
  <si>
    <t>קרן קרב גנ"י הורים</t>
  </si>
  <si>
    <t>ציוד יוח"א והעשרה גנ"י</t>
  </si>
  <si>
    <t>הזנה יוחא הורים</t>
  </si>
  <si>
    <t>שכר תומכות חינוך-  חובה  ושניה</t>
  </si>
  <si>
    <t>הזנה יוחא חינוך מיוחד</t>
  </si>
  <si>
    <t>שכל"ם גני ילדים- טרום חובה</t>
  </si>
  <si>
    <t>סייעות יוח"א גנ"י</t>
  </si>
  <si>
    <t>הכנסות מעונות יום</t>
  </si>
  <si>
    <t>סה"כ פרק 1.312 חינוך קדם יסודי</t>
  </si>
  <si>
    <t>חומרים שכפול</t>
  </si>
  <si>
    <t>גפן סל מוסדי</t>
  </si>
  <si>
    <t>מסיבות כיתתיות מ.החינוך</t>
  </si>
  <si>
    <t>הכנסות בגין מפונים - חרבות ברזל</t>
  </si>
  <si>
    <t>ילדי חוץ חינוך</t>
  </si>
  <si>
    <t>אבות בית ומזכירים בבתי ספר</t>
  </si>
  <si>
    <t>ביה"ס רמז - גפן מוסדי</t>
  </si>
  <si>
    <t>ביה"ס ויצמן - גפן מוסדי</t>
  </si>
  <si>
    <t>ביה"ס אוסישקין - גפן מוסדי</t>
  </si>
  <si>
    <t>ביה"ס רמב"ם - גפן מוסדי</t>
  </si>
  <si>
    <t>ביה"ס תלמוד תורה- גפן מוסדי</t>
  </si>
  <si>
    <t>ביה"ס אבן שוהם - גפן מוסדי</t>
  </si>
  <si>
    <t>ביה"ס כצנלסון - גפן מוסדי</t>
  </si>
  <si>
    <t>הרשאות מתי"א</t>
  </si>
  <si>
    <t>מתי"א</t>
  </si>
  <si>
    <t>שרתים מזכירים ימי</t>
  </si>
  <si>
    <t>סייעות צמודות חנ"מ</t>
  </si>
  <si>
    <t>סייעות רפואיות</t>
  </si>
  <si>
    <t>הסעות חנ"מ</t>
  </si>
  <si>
    <t>ליווי הסעות</t>
  </si>
  <si>
    <t>סייעות כיתתיות תיגבור</t>
  </si>
  <si>
    <t>ביה"ס אפיק תקציב מ.החינוך</t>
  </si>
  <si>
    <t>חופשות חינוך מיוחד</t>
  </si>
  <si>
    <t>הכנסה פלג חנ"מ משרד החינוך</t>
  </si>
  <si>
    <t>מניעת נשירה-חונכות</t>
  </si>
  <si>
    <t>מגשרים חינוכיים</t>
  </si>
  <si>
    <t>החזר עבור הזנה צהרונים</t>
  </si>
  <si>
    <t>החזר עבור אחזקת צהרונים</t>
  </si>
  <si>
    <t>החזר עבור אבטחת צהרונים</t>
  </si>
  <si>
    <t>תכנית ניצנים צהרונים</t>
  </si>
  <si>
    <t>תוכנית לאומית לילדים ונוער360</t>
  </si>
  <si>
    <t>בי"ס של החופש הגדול</t>
  </si>
  <si>
    <t>השת'קייטנה חגים_חינוך</t>
  </si>
  <si>
    <t>הכנסות עצמיות הכשרת תומכות חינוך</t>
  </si>
  <si>
    <t>תנופה לצפון</t>
  </si>
  <si>
    <t>הכנסות משרד החינוך הכשרת תומכות חינוך</t>
  </si>
  <si>
    <t>תנופה לצפון - מוסדי</t>
  </si>
  <si>
    <t>סה"כ פרק 1.313 חינוך יסודי</t>
  </si>
  <si>
    <t>מענק מלגות לסטודנטים מפעל הפיס</t>
  </si>
  <si>
    <t>שמירה_הש. משרד לביטחון פנים</t>
  </si>
  <si>
    <t>השתתפות קב"טים</t>
  </si>
  <si>
    <t>שרות פסיכולוגי חינוכי השת</t>
  </si>
  <si>
    <t>הדרכות שירות פסיכולוגי</t>
  </si>
  <si>
    <t>בטוח תאונות גנ"י</t>
  </si>
  <si>
    <t>בטוח רפואי בתי"ס</t>
  </si>
  <si>
    <t>מרכז לגיל הרך- מפעל הפיס</t>
  </si>
  <si>
    <t>רווחה חינוכית</t>
  </si>
  <si>
    <t>מועדונית משפחתית הכנסות מ.החינוך</t>
  </si>
  <si>
    <t>השתתפות קב"סים</t>
  </si>
  <si>
    <t>הסעת ילדים השתתפות משרד ה</t>
  </si>
  <si>
    <t>בטיחות בדרכים משרד התחבורה</t>
  </si>
  <si>
    <t>מנהל תחום התנדבותי</t>
  </si>
  <si>
    <t>קידום נוער</t>
  </si>
  <si>
    <t>סה"כ פרק 1.317 שירותים נוספים לבתיס וגנים</t>
  </si>
  <si>
    <t>הכנסה מותנה - חינוך</t>
  </si>
  <si>
    <t>הכנסות מיוזמות פדגוגיות</t>
  </si>
  <si>
    <t>סה"כ פרק 1.319 שירותי חינוך מיוחדים</t>
  </si>
  <si>
    <t>סה"כ פרק 1.31 חינוך</t>
  </si>
  <si>
    <t>ספריה פעולות תרבות</t>
  </si>
  <si>
    <t>הכנסות ספריה בהשתתפות משרד התרבות והספורט</t>
  </si>
  <si>
    <t>השת'ממשלה בספריה</t>
  </si>
  <si>
    <t>סה"כ פרק 1.323 ספריות עירוניות</t>
  </si>
  <si>
    <t>הכנסות הפעלה מ.הפיס</t>
  </si>
  <si>
    <t>הכנסות קונסרבטוריון</t>
  </si>
  <si>
    <t>בית ליברמן</t>
  </si>
  <si>
    <t>בית  ליברמן השת' תרבות מדע</t>
  </si>
  <si>
    <t>מגדל המים</t>
  </si>
  <si>
    <t>מוקדי תרבות אמנות נוער</t>
  </si>
  <si>
    <t>יד לבנים</t>
  </si>
  <si>
    <t>כנסייה ביזנטית</t>
  </si>
  <si>
    <t>סה"כ פרק 1.326 מוקדי תרבות</t>
  </si>
  <si>
    <t>יחידת נוער</t>
  </si>
  <si>
    <t>הכנסות קולות קוראים מפעולות לנוער</t>
  </si>
  <si>
    <t>מרכז צעירים/הכוונת חיילים</t>
  </si>
  <si>
    <t>מעורבות חברתית</t>
  </si>
  <si>
    <t>השתתפות בשכר מרכז צעירים ולהט"ב</t>
  </si>
  <si>
    <t>סה"כ פרק 1.328 נוער</t>
  </si>
  <si>
    <t>חוגי התעמלות</t>
  </si>
  <si>
    <t>הרקדה אולם ספורט עי"ש</t>
  </si>
  <si>
    <t>ליגת אמהות מאמאנט</t>
  </si>
  <si>
    <t>השכרת אולם ו/או קפיטריה</t>
  </si>
  <si>
    <t>סל ספורט</t>
  </si>
  <si>
    <t>סה"כ פרק 1.329 ספורט</t>
  </si>
  <si>
    <t>סה"כ פרק 1.32 תרבות</t>
  </si>
  <si>
    <t>מינהל הרווחה ואירגוניות</t>
  </si>
  <si>
    <t>סל בטיחות בסיסי</t>
  </si>
  <si>
    <t>מוגנות רווחה</t>
  </si>
  <si>
    <t>יעוץ ארגוני אגף רווחה</t>
  </si>
  <si>
    <t>אירגוניות_ומיחשוב</t>
  </si>
  <si>
    <t>פעולות ומענים מחוזיים</t>
  </si>
  <si>
    <t>פעולות ארגוניות</t>
  </si>
  <si>
    <t>סה"כ פרק 1.341 מנהל רווחה</t>
  </si>
  <si>
    <t>מקלטים לנשים מוכות</t>
  </si>
  <si>
    <t>משפחות במצוקה בקהילה</t>
  </si>
  <si>
    <t>טיפול אובדן ושכול</t>
  </si>
  <si>
    <t>מס. ארציות לדרי רחוב</t>
  </si>
  <si>
    <t>צרכים מיוחדים למשפחות</t>
  </si>
  <si>
    <t>נושמים לרווחה</t>
  </si>
  <si>
    <t>טפול בפרט ובמשפחה</t>
  </si>
  <si>
    <t>יצירת קשר הורים ילדים</t>
  </si>
  <si>
    <t>מרכזי טיפול באלימות</t>
  </si>
  <si>
    <t>תוכנית למניעת אלימות</t>
  </si>
  <si>
    <t>תחנות לטיפול משפחה השתת תוש</t>
  </si>
  <si>
    <t>תחנות לטיפול במשפחה</t>
  </si>
  <si>
    <t>פגיעות מיניות בגירים</t>
  </si>
  <si>
    <t>סה"כ פרק 1.342 רווחת הפרט והמשפחה</t>
  </si>
  <si>
    <t>ת.לאומית ת.ייחודית</t>
  </si>
  <si>
    <t>טיפול בילד בקהילה השתת'</t>
  </si>
  <si>
    <t>טיפול במשפחות אומנה</t>
  </si>
  <si>
    <t>טיפול בילד בקהילה</t>
  </si>
  <si>
    <t>טיפול בפגיעות מיניות</t>
  </si>
  <si>
    <t>הכנסות מרכז עוצמה</t>
  </si>
  <si>
    <t>הח ילדים במוסדות</t>
  </si>
  <si>
    <t>הח ילדים עצמיות</t>
  </si>
  <si>
    <t>ת.לאומית ילד ונוער</t>
  </si>
  <si>
    <t>תוכנית עם הפנים לקהילה</t>
  </si>
  <si>
    <t>אחזקת ילדים בפנימיות</t>
  </si>
  <si>
    <t>ילדים במעונות השתת'</t>
  </si>
  <si>
    <t>ילדים במעונות יום</t>
  </si>
  <si>
    <t>אומניה יומית</t>
  </si>
  <si>
    <t>סה"כ פרק 1.343 שרותים לילד ולנוער</t>
  </si>
  <si>
    <t>טיפול בזקן בקהילה השתת</t>
  </si>
  <si>
    <t>הח זקנים במוסדות</t>
  </si>
  <si>
    <t>טיפול בזקן בקהילה</t>
  </si>
  <si>
    <t>אחזקה במעונות-א.ותיק</t>
  </si>
  <si>
    <t>השת זקנים</t>
  </si>
  <si>
    <t>טיפול פרטני ניצולי שואה- קול קורא</t>
  </si>
  <si>
    <t>מועדונים א.ותיק</t>
  </si>
  <si>
    <t>הזדקנות מיטבית בקהילה</t>
  </si>
  <si>
    <t>סיוע לניצולי שואה</t>
  </si>
  <si>
    <t>שירותים לנצולי שואה</t>
  </si>
  <si>
    <t>נופשון לאזרח ותיק</t>
  </si>
  <si>
    <t>הפגות א.ותיק וניצולי שואה</t>
  </si>
  <si>
    <t>סה"כ פרק 1.344 שירותים לזקן</t>
  </si>
  <si>
    <t>החזקת אוטיסטים במסגרת</t>
  </si>
  <si>
    <t>סידור במעונות השתת'</t>
  </si>
  <si>
    <t>סידור במעונות - מש"ה</t>
  </si>
  <si>
    <t>סביבה תומכת</t>
  </si>
  <si>
    <t>משפחות אומנה - מש"ה</t>
  </si>
  <si>
    <t>משפחות אומנה לשיקום</t>
  </si>
  <si>
    <t>הפעלת מעונות ממשלתיים</t>
  </si>
  <si>
    <t>מועדונים לבוגרים עם</t>
  </si>
  <si>
    <t>מררכז יום תעסוקה השתת</t>
  </si>
  <si>
    <t>מרכזי יום ותעסוקה לבוגרים</t>
  </si>
  <si>
    <t>טיפול בהורים וילדיהם השתת'</t>
  </si>
  <si>
    <t>טיפול בהורים ובילדיהם</t>
  </si>
  <si>
    <t>מ.יום אמוני - מש"ה</t>
  </si>
  <si>
    <t>מ.יום טיפולי השתת'</t>
  </si>
  <si>
    <t>מ.יום טיפולי - מש"ה</t>
  </si>
  <si>
    <t>מעשים השתת'</t>
  </si>
  <si>
    <t>מע"שים</t>
  </si>
  <si>
    <t>נופשונים וקייטנות</t>
  </si>
  <si>
    <t>קיטנה ,נופשון,הש'</t>
  </si>
  <si>
    <t>הסעות למ.יום - מש"ה</t>
  </si>
  <si>
    <t>נופשונים - מש"ה ושיקום</t>
  </si>
  <si>
    <t>השתת.עצמית בנסיעות</t>
  </si>
  <si>
    <t>השתת.עצמית בארוחות</t>
  </si>
  <si>
    <t>סה"כ פרק 1.345 שירותים למש"ה</t>
  </si>
  <si>
    <t>מרשל השת'</t>
  </si>
  <si>
    <t>דמי לווי לעוור</t>
  </si>
  <si>
    <t>אחזקת נכים בפנימיות השתת</t>
  </si>
  <si>
    <t>אחזקת נכים בפנימיות</t>
  </si>
  <si>
    <t>אחזקת נכים במש.אומנה</t>
  </si>
  <si>
    <t>תעסוקה מוגנת למוגבל</t>
  </si>
  <si>
    <t>מס יום לילד מוגבל השתת'</t>
  </si>
  <si>
    <t>מסגרת יום לילד מוגבל</t>
  </si>
  <si>
    <t>תוכניות תעסוקה</t>
  </si>
  <si>
    <t>ילד חריג</t>
  </si>
  <si>
    <t>מרכז יום שיקומי השתת'</t>
  </si>
  <si>
    <t>מ.יום שיקומי</t>
  </si>
  <si>
    <t>חלופה למעון יום שיקומי</t>
  </si>
  <si>
    <t>הסעות למ.יום שיקומי</t>
  </si>
  <si>
    <t>ליווי למ.יום שיקומים</t>
  </si>
  <si>
    <t>קהילה תומכת לנכים</t>
  </si>
  <si>
    <t>מועדון חברתי לבוגרים</t>
  </si>
  <si>
    <t>מרכזי יום לנכים קשים</t>
  </si>
  <si>
    <t>גביית צד ג תמיכה בקהילה</t>
  </si>
  <si>
    <t>תוכניות תמיכה בקהילה</t>
  </si>
  <si>
    <t>נכים קשים בקהילה</t>
  </si>
  <si>
    <t>שיקום בקהילה מוגבליות</t>
  </si>
  <si>
    <t>מסיכון לסיכוי</t>
  </si>
  <si>
    <t>תוכניות צבא</t>
  </si>
  <si>
    <t>סה"כ פרק 1.346 שירותי שיקום</t>
  </si>
  <si>
    <t>תוכניות קהילתיות עדי</t>
  </si>
  <si>
    <t>בתים חמים לנערות</t>
  </si>
  <si>
    <t>יתד תוכניות לצעירים</t>
  </si>
  <si>
    <t>יתד סל גמיש</t>
  </si>
  <si>
    <t>טיפול בנערות במצוקה</t>
  </si>
  <si>
    <t>טיפול בנוער וצעירים</t>
  </si>
  <si>
    <t>נערות חוץ ביתי</t>
  </si>
  <si>
    <t>טיפול בשורדות זנות</t>
  </si>
  <si>
    <t>בית חם לנערה</t>
  </si>
  <si>
    <t>תוכניות לנגמלים</t>
  </si>
  <si>
    <t>טיפול באלימות</t>
  </si>
  <si>
    <t>מעונות חסות ממשלה</t>
  </si>
  <si>
    <t>מעונות חסות</t>
  </si>
  <si>
    <t>יחידה לנפגעי התמכרות</t>
  </si>
  <si>
    <t>סמים</t>
  </si>
  <si>
    <t>בית חם מטל לנער</t>
  </si>
  <si>
    <t>שירותים בקהילה שח"א</t>
  </si>
  <si>
    <t>תוכנית להט"ב</t>
  </si>
  <si>
    <t>דרי רחוב</t>
  </si>
  <si>
    <t>סה"כ פרק 1.347 שירותי תיקון</t>
  </si>
  <si>
    <t>פעולות התנדבות בקהילה</t>
  </si>
  <si>
    <t>עבודה קהילתית</t>
  </si>
  <si>
    <t>סה"כ פרק 1.348 עבודה קהילתית</t>
  </si>
  <si>
    <t>טיפול בעולים- א.ותיק</t>
  </si>
  <si>
    <t>ילדים בפנימיות עולים</t>
  </si>
  <si>
    <t>מ.טיפול באלימות עולים</t>
  </si>
  <si>
    <t>משפחות עולים במצוקה</t>
  </si>
  <si>
    <t>תקציב חירום - חרבות ברזל</t>
  </si>
  <si>
    <t>קולות קוראים רווחה</t>
  </si>
  <si>
    <t>הכנסות פעולות כלליות רווחה</t>
  </si>
  <si>
    <t>סה"כ פרק 1.349 שירותים לעולים</t>
  </si>
  <si>
    <t>סה"כ פרק 1.34 רווחה</t>
  </si>
  <si>
    <t>תרבות ומורשת ישראל</t>
  </si>
  <si>
    <t>תרבות תורנית - קולות קוראים</t>
  </si>
  <si>
    <t>סה"כ פרק 1.351 שירותים דתיים יהודיים</t>
  </si>
  <si>
    <t>סה"כ פרק 1.35 דת</t>
  </si>
  <si>
    <t>קליטה ואולפנים</t>
  </si>
  <si>
    <t>קליטה - חוגי מתנס</t>
  </si>
  <si>
    <t>קליטה הכנס' ממשלתיות</t>
  </si>
  <si>
    <t>הכנסות קליטה- קולות קוראים</t>
  </si>
  <si>
    <t>סה"כ פרק 1.369 שירותים שונים לקליטת עליה</t>
  </si>
  <si>
    <t>סה"כ פרק 1.36 קליטת עליה</t>
  </si>
  <si>
    <t>סה"כ פרק 1.3 שרותים ממלכתיים</t>
  </si>
  <si>
    <t>אגרת מים וביוב</t>
  </si>
  <si>
    <t>מים - גביית פיגורים</t>
  </si>
  <si>
    <t>אגרת מדי מים</t>
  </si>
  <si>
    <t>הכנסות מים - מותנה</t>
  </si>
  <si>
    <t>מים מוסדות עירייה</t>
  </si>
  <si>
    <t>התחשבנות תאגיד מים</t>
  </si>
  <si>
    <t>השתתפות התאגיד בשכר עובדים</t>
  </si>
  <si>
    <t>החזר הלוואת בעלים - תאגיד מים</t>
  </si>
  <si>
    <t>מים- החזרי מים נכים</t>
  </si>
  <si>
    <t xml:space="preserve">סה"כ פרק 1.410 </t>
  </si>
  <si>
    <t>סה"כ פרק 1.41 מפעלים</t>
  </si>
  <si>
    <t>שכר דירה</t>
  </si>
  <si>
    <t>דמי שכירות חכ"ל</t>
  </si>
  <si>
    <t xml:space="preserve">סה"כ פרק 1.430 </t>
  </si>
  <si>
    <t>דמי שמוש בנכסים ע"פ הסכם</t>
  </si>
  <si>
    <t>סה"כ פרק 1.43 נכסים</t>
  </si>
  <si>
    <t>ביוב גביית פיגורים</t>
  </si>
  <si>
    <t>הכנסות היטלי ביוב</t>
  </si>
  <si>
    <t>סה"כ פרק 1.472 ביוב עירוני</t>
  </si>
  <si>
    <t>סה"כ פרק 1.47 מפעל הביוב</t>
  </si>
  <si>
    <t>סה"כ פרק 1.4 מפעלים</t>
  </si>
  <si>
    <t>קרן ארנונה</t>
  </si>
  <si>
    <t>מימון הוצאות נפגעים צד ג' מקרן ביטוח</t>
  </si>
  <si>
    <t>סה"כ פרק 1.591 החזרות מקרנות</t>
  </si>
  <si>
    <t>הכנסות חד פעמיות ושנים קודמות</t>
  </si>
  <si>
    <t>הכנסות למימון הוצאות פרישה</t>
  </si>
  <si>
    <t>הכנסות מותנות</t>
  </si>
  <si>
    <t xml:space="preserve">סה"כ פרק 1.59 </t>
  </si>
  <si>
    <t>סה"כ פרק 1.5 תקבולים בלתי רגילים</t>
  </si>
  <si>
    <t>סה"כ הכנסות</t>
  </si>
  <si>
    <t>דמי חבר רה"ע וסגניו</t>
  </si>
  <si>
    <t>לשכת רה"ע הוצאות שונות</t>
  </si>
  <si>
    <t>שכר רה"ע וסגניו</t>
  </si>
  <si>
    <t>סה"כ פרק 1.611 הנהלה ומעוצה</t>
  </si>
  <si>
    <t>שכר מבקר הרשות</t>
  </si>
  <si>
    <t>הוצאות מבקר</t>
  </si>
  <si>
    <t>סה"כ פרק 1.612 מבקר הרשות</t>
  </si>
  <si>
    <t>משכורות מזכירות</t>
  </si>
  <si>
    <t>משכורת מזכירות גמר חשבון</t>
  </si>
  <si>
    <t>דמי חבר מנכ"ל</t>
  </si>
  <si>
    <t>פעילות קידום מעמד האישה</t>
  </si>
  <si>
    <t>סה"כ פרק 1.613 מזכירות</t>
  </si>
  <si>
    <t>שכר דוברות והסברה</t>
  </si>
  <si>
    <t>משכורות_מנגנון</t>
  </si>
  <si>
    <t>רכב מנכ"ל 24-467-603</t>
  </si>
  <si>
    <t>הוצאות לשכת מנכ"ל</t>
  </si>
  <si>
    <t>דוברות</t>
  </si>
  <si>
    <t>הוצאות כנסים וישיבות</t>
  </si>
  <si>
    <t>שכר משאבי אנוש</t>
  </si>
  <si>
    <t>סה"כ פרק 1.615 מנגנון</t>
  </si>
  <si>
    <t>דמי חבר והשתלמויות</t>
  </si>
  <si>
    <t>השתלמויות והכשרות מקצועיות</t>
  </si>
  <si>
    <t>רווחת העובדים</t>
  </si>
  <si>
    <t>סה"כ פרק 1.616 אוש והדרכה</t>
  </si>
  <si>
    <t>משכורות_משפטית</t>
  </si>
  <si>
    <t>שכר משפטית ג.חשבון</t>
  </si>
  <si>
    <t>משפטיות השתלמויות</t>
  </si>
  <si>
    <t>ה.משרדיות לשכת יועץ משפטי</t>
  </si>
  <si>
    <t>שרות משפטי הוצאות מינהליו</t>
  </si>
  <si>
    <t>סה"כ פרק 1.617 שרות משפטי</t>
  </si>
  <si>
    <t>שכר בחירות</t>
  </si>
  <si>
    <t>הוצאות לבחירות</t>
  </si>
  <si>
    <t>סה"כ פרק 1.619 בחירות ברשויות מקומיות</t>
  </si>
  <si>
    <t>סה"כ פרק 1.61 מינהל כללי</t>
  </si>
  <si>
    <t>משכורות_גזברות הנהח</t>
  </si>
  <si>
    <t>דמי חבר גזבר</t>
  </si>
  <si>
    <t>שכר פיתוח כלכלי</t>
  </si>
  <si>
    <t>רכב 327-41-503</t>
  </si>
  <si>
    <t>ה.משרדיות גזברות, גביה, ושכר</t>
  </si>
  <si>
    <t>הנהלת חשבונות מיכון ועיבוד</t>
  </si>
  <si>
    <t>מיכון משכורת</t>
  </si>
  <si>
    <t>ייעוץ חשבונאות</t>
  </si>
  <si>
    <t>משכורת שכר</t>
  </si>
  <si>
    <t>סה"כ פרק 1.621 גזברות</t>
  </si>
  <si>
    <t>משכורות_גביה</t>
  </si>
  <si>
    <t>הוצאות מיכון גבייה</t>
  </si>
  <si>
    <t>הוצאות גביה ארנונה שלטים</t>
  </si>
  <si>
    <t>סה"כ פרק 1.623 גבייה</t>
  </si>
  <si>
    <t>סה"כ פרק 1.62 מינהל כספי</t>
  </si>
  <si>
    <t>עמלות והוצאות בנקאיות עמל</t>
  </si>
  <si>
    <t>עמלות עיקולים</t>
  </si>
  <si>
    <t>סה"כ פרק 1.631 עמלות והוצאות בנקאיות</t>
  </si>
  <si>
    <t>הוצאות מימון ריבית משיכות</t>
  </si>
  <si>
    <t>הנחות מימון ארנונה</t>
  </si>
  <si>
    <t>ריבית על קרנות הרשות</t>
  </si>
  <si>
    <t>סה"כ פרק 1.632 הוצאות מימון</t>
  </si>
  <si>
    <t>סה"כ פרק 1.63 הוצאות מימון</t>
  </si>
  <si>
    <t>קרן פרע"מ</t>
  </si>
  <si>
    <t>ריבית פרע"מ</t>
  </si>
  <si>
    <t>הצמדה פרע"מ</t>
  </si>
  <si>
    <t>סה"כ פרק 1.648 פרעון מלוות לפרעון עצמי</t>
  </si>
  <si>
    <t>סה"כ פרק 1.64 פרעון מלוות</t>
  </si>
  <si>
    <t>סה"כ פרק 1.6 הנהלה כללית</t>
  </si>
  <si>
    <t>משכורות תפעול ונקיון</t>
  </si>
  <si>
    <t>משכורות תברואה</t>
  </si>
  <si>
    <t>תקונים רכבי תברואה</t>
  </si>
  <si>
    <t>רכב 80-081-802 תברואה</t>
  </si>
  <si>
    <t>רכב 80-056-402 תברואה</t>
  </si>
  <si>
    <t>רכב 80-056-202 תברואה</t>
  </si>
  <si>
    <t>רכב 80-056-302 תברואה</t>
  </si>
  <si>
    <t>רכב תברואה 377-20-903</t>
  </si>
  <si>
    <t>26063204 רכב תברואה</t>
  </si>
  <si>
    <t>דלק רכבי תברואה</t>
  </si>
  <si>
    <t>27841201 תברואה</t>
  </si>
  <si>
    <t>לא בשימוש 1039464-איסוזו תברואה</t>
  </si>
  <si>
    <t>לא בשימוש 25247001 - איסוזו תברואה חדש</t>
  </si>
  <si>
    <t>חומרים תברואה</t>
  </si>
  <si>
    <t>הדברת עשבייה ומזיקים</t>
  </si>
  <si>
    <t>פינוי פסולת וגזם</t>
  </si>
  <si>
    <t>קליטת אשפה והיטל הטמנה</t>
  </si>
  <si>
    <t>מחזור נייר וקרטון</t>
  </si>
  <si>
    <t>ניקיון רחובות</t>
  </si>
  <si>
    <t>פינוי אשפה ממיכלים ביתיים</t>
  </si>
  <si>
    <t>עבודות תברואה</t>
  </si>
  <si>
    <t>הוצאות מפגעי תברואה ואסבסט</t>
  </si>
  <si>
    <t>רכב 434-25-002 תברואה</t>
  </si>
  <si>
    <t>רכב 26-727-63 תברואה</t>
  </si>
  <si>
    <t>רכב 252-47-101 תברואה</t>
  </si>
  <si>
    <t>רכב 474-47-002 תברואה</t>
  </si>
  <si>
    <t>מטאטא כביש 182-193 תברואה</t>
  </si>
  <si>
    <t>משאית 791-28-801 תברואה</t>
  </si>
  <si>
    <t>רכב 361-73-402 תברואה</t>
  </si>
  <si>
    <t>רכב 72-378-001 תברואה - הוחלף</t>
  </si>
  <si>
    <t>טרקטור 185-450 תברואה</t>
  </si>
  <si>
    <t>ביובית 12-319-403</t>
  </si>
  <si>
    <t>רכב 80-429002 תברואה</t>
  </si>
  <si>
    <t>רכב 20-70-93 מטאטא כביש</t>
  </si>
  <si>
    <t>רכב מיול 77-015-902 תברואה</t>
  </si>
  <si>
    <t>נגררים מחלקת תברואה</t>
  </si>
  <si>
    <t>לא בשימוש 2672263איסוזו</t>
  </si>
  <si>
    <t>76-236-803 רכב תברואה</t>
  </si>
  <si>
    <t>מים בתי שימוש</t>
  </si>
  <si>
    <t>הוצאות מים - מוסדות עירייה</t>
  </si>
  <si>
    <t>חומרי ניקיון בתי שימוש</t>
  </si>
  <si>
    <t>סה"כ פרק 1.712 שירותי ניקיון</t>
  </si>
  <si>
    <t>משכורות__וטרינרית</t>
  </si>
  <si>
    <t>25246801רכב כלבן</t>
  </si>
  <si>
    <t>26063504 רכב וטרינר</t>
  </si>
  <si>
    <t>פיקוח וטרינרי חומרים</t>
  </si>
  <si>
    <t>עיקור חתולים מותנה</t>
  </si>
  <si>
    <t>סה"כ פרק 1.714 שרות וטרינרי</t>
  </si>
  <si>
    <t>סה"כ פרק 1.71 תברואה</t>
  </si>
  <si>
    <t>שכר עיר ללא אלימות</t>
  </si>
  <si>
    <t>גמר חשבון עיר ללא אלימות</t>
  </si>
  <si>
    <t>מאבק באלימות סמים ואלכוהול</t>
  </si>
  <si>
    <t>סה"כ פרק 1.721 מנהל שמירה ובטחון</t>
  </si>
  <si>
    <t>משכורות_משאז</t>
  </si>
  <si>
    <t>מאור כח חימום</t>
  </si>
  <si>
    <t>משאז חומרים לבסיסים</t>
  </si>
  <si>
    <t>הוצאות משא"ז</t>
  </si>
  <si>
    <t>הוצאות שכר רבש"צ</t>
  </si>
  <si>
    <t>סה"כ פרק 1.722 שמירה בטחונית</t>
  </si>
  <si>
    <t>משכורות הג"א</t>
  </si>
  <si>
    <t>משכורות הג"א גמר חשבון</t>
  </si>
  <si>
    <t>אחזקת מקלטים</t>
  </si>
  <si>
    <t>החזקת מפקדות</t>
  </si>
  <si>
    <t>בטוח מקלטים</t>
  </si>
  <si>
    <t>כיבודים מחלקת בטחון</t>
  </si>
  <si>
    <t>רכב ביטחון 744-069-03</t>
  </si>
  <si>
    <t>רכבי בטחון- נגררים</t>
  </si>
  <si>
    <t>רכב ביטחון 88-745-61</t>
  </si>
  <si>
    <t>רכב בטחון 35-146-72</t>
  </si>
  <si>
    <t>רכב ביטחון 719-188-01</t>
  </si>
  <si>
    <t>37-515-103</t>
  </si>
  <si>
    <t>83-032-303 סובארו</t>
  </si>
  <si>
    <t>שברולט ביטחון 12-890-704</t>
  </si>
  <si>
    <t>הג"א הוצאות פרסום</t>
  </si>
  <si>
    <t>ה.משרדיות מחלקת בטחון</t>
  </si>
  <si>
    <t>אחזקת מקלטים חומרים</t>
  </si>
  <si>
    <t>שיפוץ ותיקון מקלטים</t>
  </si>
  <si>
    <t>הגא ארצי</t>
  </si>
  <si>
    <t>סה"כ פרק 1.723 הגא</t>
  </si>
  <si>
    <t>תאורה בטחונית</t>
  </si>
  <si>
    <t>הוצאות לשעת חרום</t>
  </si>
  <si>
    <t>הוצאות חירום- חרבות ברזל</t>
  </si>
  <si>
    <t>שכר בחירום- חרבות ברזל</t>
  </si>
  <si>
    <t>סה"כ פרק 1.729 כיסוי הוצאות לשעת חירום</t>
  </si>
  <si>
    <t>סה"כ פרק 1.72 שמירה וביטחון</t>
  </si>
  <si>
    <t>שכר טכנית</t>
  </si>
  <si>
    <t>משכורת</t>
  </si>
  <si>
    <t>הנדסה- פרסומים</t>
  </si>
  <si>
    <t>סה"כ פרק 1.731 משרד מהנדס הרשות</t>
  </si>
  <si>
    <t>כיבודים ו.ב.ע</t>
  </si>
  <si>
    <t>עבודות קבלניות</t>
  </si>
  <si>
    <t>עבודות קבלניות ה.השבחה</t>
  </si>
  <si>
    <t>סה"כ פרק 1.732 תכנון העיר</t>
  </si>
  <si>
    <t>משכורות_א. בניה</t>
  </si>
  <si>
    <t>שכר אגף טכני בל קרנות הפר</t>
  </si>
  <si>
    <t>שכר אגף טכני מס מעסיקים ש</t>
  </si>
  <si>
    <t>בטוח מקצועי מהנדסים</t>
  </si>
  <si>
    <t>דמי חבר לשכת מהנדסים</t>
  </si>
  <si>
    <t>מכון ואוטומציה טכנית בניי</t>
  </si>
  <si>
    <t>כלים מכשירים וציוד</t>
  </si>
  <si>
    <t>שכר פיקוח על הבניה</t>
  </si>
  <si>
    <t>סה"כ פרק 1.733 רישוי ופיקוח על הבניה</t>
  </si>
  <si>
    <t>סה"כ פרק 1.73 תכנון ובניין עיר</t>
  </si>
  <si>
    <t>העברה לתב"ר</t>
  </si>
  <si>
    <t>שכר אחזקה ב.העיריה</t>
  </si>
  <si>
    <t>תקונים בבנין העירי</t>
  </si>
  <si>
    <t>מאור כח חמום</t>
  </si>
  <si>
    <t>הוצאות מים מוסדות עירייה</t>
  </si>
  <si>
    <t>חמרי נקיון</t>
  </si>
  <si>
    <t>בטוח_מבנים תכולה וכללי</t>
  </si>
  <si>
    <t>החזקת המעלית</t>
  </si>
  <si>
    <t>ארוח וכיבודים</t>
  </si>
  <si>
    <t>אשל ונסיעות</t>
  </si>
  <si>
    <t>עתונות ותמלוגים</t>
  </si>
  <si>
    <t>28644804 סקודה רה"ע</t>
  </si>
  <si>
    <t>רכב מנהל תפעול 19-977-503</t>
  </si>
  <si>
    <t>24080055 קלאב קאר</t>
  </si>
  <si>
    <t>איסוזו 28241001</t>
  </si>
  <si>
    <t>תקשורת ודואר</t>
  </si>
  <si>
    <t>קו אוטומציה+מוקד</t>
  </si>
  <si>
    <t>הוצאות פרסום</t>
  </si>
  <si>
    <t>הוצאות משרדיות</t>
  </si>
  <si>
    <t>מיכון ואוטומציה</t>
  </si>
  <si>
    <t>תחזוקת אמצעים דיגטליים ברשת</t>
  </si>
  <si>
    <t>תקשורת אלחוטית ברחבי העיר</t>
  </si>
  <si>
    <t>אבטחת מידע טכנולוגית</t>
  </si>
  <si>
    <t>חומרים אחזקת בנין העיריה</t>
  </si>
  <si>
    <t>שיפוץ והתאמת חדרים</t>
  </si>
  <si>
    <t>תחזוקת מזגנים-שוטף</t>
  </si>
  <si>
    <t>עב קבלניות</t>
  </si>
  <si>
    <t>עבודות קבלניות-מחליפות בניקיון מוסדות עירייה</t>
  </si>
  <si>
    <t>חומרים מחלקת מערכות מידע</t>
  </si>
  <si>
    <t>שי לעובדים</t>
  </si>
  <si>
    <t>רכישת ציוד</t>
  </si>
  <si>
    <t>עודפות_מקדמה עח</t>
  </si>
  <si>
    <t>שכר מחשוב</t>
  </si>
  <si>
    <t>רכב מנהל מבנה ציבור 50-324-603</t>
  </si>
  <si>
    <t>26063404 רכב אחזקת מבנה ציבור</t>
  </si>
  <si>
    <t>שכר מחליפות בניקיון במוסדות העייריה</t>
  </si>
  <si>
    <t>שכר פניות הציבור</t>
  </si>
  <si>
    <t>שכר מוקד עירוני</t>
  </si>
  <si>
    <t>מוקד עירוני -ג.חשבון</t>
  </si>
  <si>
    <t>ה.משרדיות מחלקת מוקד עירוני</t>
  </si>
  <si>
    <t>הוצאות מוקד עירונית חומרים</t>
  </si>
  <si>
    <t>הוצאות מוקד עירוני</t>
  </si>
  <si>
    <t>שכר מבנה ציבור</t>
  </si>
  <si>
    <t>שכר תחזוקה</t>
  </si>
  <si>
    <t>שכר תחזוקה ג.חשבון</t>
  </si>
  <si>
    <t>סה"כ פרק 1.741 מנהל נכסים ציבוריים</t>
  </si>
  <si>
    <t>משכורות_כבישים</t>
  </si>
  <si>
    <t>ג.חשבון משכורות כבישים</t>
  </si>
  <si>
    <t>תיקונים רכב ביטחון וכבישים</t>
  </si>
  <si>
    <t>רכב 26-727-63 אחזקה</t>
  </si>
  <si>
    <t>רכב 26-725-63 אחזקה</t>
  </si>
  <si>
    <t>רכב 35-145-72 גינון</t>
  </si>
  <si>
    <t>רכב 252-29-801 אחזקה</t>
  </si>
  <si>
    <t>רכב 252-47-001</t>
  </si>
  <si>
    <t>משאית אחזקה איסוזו 69-535-103</t>
  </si>
  <si>
    <t>86-688-403 אחזקה</t>
  </si>
  <si>
    <t>37-514-803 אחזקה</t>
  </si>
  <si>
    <t>חומרים כבישים</t>
  </si>
  <si>
    <t>ביגוד עובדי אחזקה</t>
  </si>
  <si>
    <t>רכב אחזקה 26-039-604</t>
  </si>
  <si>
    <t>רכב 74-558-67 נגריה</t>
  </si>
  <si>
    <t>הוצאות מסגריה</t>
  </si>
  <si>
    <t>נגררים מחלקת כבישים</t>
  </si>
  <si>
    <t>רכב אחזקה 30-432-604</t>
  </si>
  <si>
    <t>רכב זעיר 86688403 אחזקה</t>
  </si>
  <si>
    <t>סה"כ פרק 1.742 דרכים ומדרכות</t>
  </si>
  <si>
    <t>שכר   חשמל</t>
  </si>
  <si>
    <t>אשל עובדי שרות מבחן</t>
  </si>
  <si>
    <t>תקונים רכבי חשמל</t>
  </si>
  <si>
    <t>רכב 35-144-72 איסוזו חשמל</t>
  </si>
  <si>
    <t>רכב 252-29-701 איסוזו חשמל</t>
  </si>
  <si>
    <t>תחזוקת גנרטורים</t>
  </si>
  <si>
    <t>28-570-903 בנישטי חשמל</t>
  </si>
  <si>
    <t>משאית 16-784-51 חשמל</t>
  </si>
  <si>
    <t>חומרים חשמל</t>
  </si>
  <si>
    <t>חמרי חשמל</t>
  </si>
  <si>
    <t>עבודות חשמל</t>
  </si>
  <si>
    <t>תאורת רחובות חשמל ומים לפ</t>
  </si>
  <si>
    <t>רכישת ציוד חשמל</t>
  </si>
  <si>
    <t>משאית חשמל איסוזו 69-547-803</t>
  </si>
  <si>
    <t>משאית חשמל 89-374-602</t>
  </si>
  <si>
    <t>משאית במת הרמה 12-254-03 חשמל</t>
  </si>
  <si>
    <t>נגררים מחלקת חשמל</t>
  </si>
  <si>
    <t>קטנוע 22689904 חשמל</t>
  </si>
  <si>
    <t>קטנוע 963-77-30</t>
  </si>
  <si>
    <t>רכב 80-032-102 חשמל</t>
  </si>
  <si>
    <t>סה"כ פרק 1.743 תאורות רחובות</t>
  </si>
  <si>
    <t>צבע לסימון  כבישים</t>
  </si>
  <si>
    <t>רמזורים</t>
  </si>
  <si>
    <t>חומרים בטיחות בדרכים</t>
  </si>
  <si>
    <t>רכישת תמרורים</t>
  </si>
  <si>
    <t>סה"כ פרק 1.744 בטיחות בדרכים</t>
  </si>
  <si>
    <t>רשות הניקוז</t>
  </si>
  <si>
    <t>משכורות_גנון וחזות עיר</t>
  </si>
  <si>
    <t>משכורת גינון גמר חשבון</t>
  </si>
  <si>
    <t>דלק גינון</t>
  </si>
  <si>
    <t>תיקונים מחלקת שפ"ע</t>
  </si>
  <si>
    <t>רכב 252-29-601 גינון</t>
  </si>
  <si>
    <t>משאית 16-365-51 גינון</t>
  </si>
  <si>
    <t>רכב 252-46-901 גינון</t>
  </si>
  <si>
    <t>רכב 11-384-64 גינון</t>
  </si>
  <si>
    <t>רכב 361-73-502 גינון</t>
  </si>
  <si>
    <t>רכב 26-724-63 גינון</t>
  </si>
  <si>
    <t>נגררים שפ"ע</t>
  </si>
  <si>
    <t>חומרים וביגוד</t>
  </si>
  <si>
    <t>שפ"ע חומרים</t>
  </si>
  <si>
    <t>חזות העיר</t>
  </si>
  <si>
    <t>עב.  קבלניות גנון וחזות</t>
  </si>
  <si>
    <t>עבודות וכריתות</t>
  </si>
  <si>
    <t>הוצאות גינון</t>
  </si>
  <si>
    <t>הוצאות פארקים עירוניים</t>
  </si>
  <si>
    <t>הוצאות מזרקות</t>
  </si>
  <si>
    <t>מים_לגנון</t>
  </si>
  <si>
    <t>מנוף גינון 89-368-702</t>
  </si>
  <si>
    <t>טרקטור 208-98-602 גינון</t>
  </si>
  <si>
    <t>טרקטור 20205 ג'ון דיר 3 גינון</t>
  </si>
  <si>
    <t>טרקטור 20206 ג'ון דיר 4 גינון</t>
  </si>
  <si>
    <t>טרקטור יעה 14215537 גינון</t>
  </si>
  <si>
    <t>טרקטור 392-21-56 גינון</t>
  </si>
  <si>
    <t>13-517-503 רכב חשמלי שפ"ע</t>
  </si>
  <si>
    <t>13-517-403 רכב חשמלי שפ"ע</t>
  </si>
  <si>
    <t>רכב שפע 26-039-704</t>
  </si>
  <si>
    <t>שכר גן בוטאני</t>
  </si>
  <si>
    <t>רכב 80-081-902 גן בוטני</t>
  </si>
  <si>
    <t>טלפון גן בוטני</t>
  </si>
  <si>
    <t>הוצאות גן בוטני</t>
  </si>
  <si>
    <t>אבטחה בגן הבוטני</t>
  </si>
  <si>
    <t>מים גן בוטני</t>
  </si>
  <si>
    <t>גן בוטני - אירועים</t>
  </si>
  <si>
    <t>סה"כ פרק 1.746 גנים ונטיעות</t>
  </si>
  <si>
    <t>טרקטור 15-891-28 חוף ים</t>
  </si>
  <si>
    <t>טרקטור 21-170-303</t>
  </si>
  <si>
    <t>חמרים חוף ים</t>
  </si>
  <si>
    <t>עבודות קב. חוף הים</t>
  </si>
  <si>
    <t>הוצאות חוף ים</t>
  </si>
  <si>
    <t>תיפעול חופים</t>
  </si>
  <si>
    <t>הוצאות חוף ים- חכ"ל</t>
  </si>
  <si>
    <t>סה"כ פרק 1.747 חופים ,בריכות ומרחצאות</t>
  </si>
  <si>
    <t>סה"כ פרק 1.74 נכסים ציבוריים</t>
  </si>
  <si>
    <t>יום העצמאות וזכרון</t>
  </si>
  <si>
    <t>שכר תרבות</t>
  </si>
  <si>
    <t>אירועים עירוניים</t>
  </si>
  <si>
    <t>אירועי נוער</t>
  </si>
  <si>
    <t>אירועי תרבות מגזריים</t>
  </si>
  <si>
    <t>אירועי שוק האיכרים- נגב גליל</t>
  </si>
  <si>
    <t>תרבות ומורשת</t>
  </si>
  <si>
    <t>ארועי חגים</t>
  </si>
  <si>
    <t>השת'ועד עובדי</t>
  </si>
  <si>
    <t>פרסום אירועים</t>
  </si>
  <si>
    <t>אירועים אבטחה</t>
  </si>
  <si>
    <t>ארועים מול הכנסות (מותנה)</t>
  </si>
  <si>
    <t>סה"כ פרק 1.752 חגיגות וטקסים אחרים</t>
  </si>
  <si>
    <t>סה"כ פרק 1.75 חגיגות,מבצעים וארועים</t>
  </si>
  <si>
    <t>תרבות הדיור</t>
  </si>
  <si>
    <t>שכר תרבות הדיור</t>
  </si>
  <si>
    <t>סה"כ פרק 1.764 תרבות הדיור</t>
  </si>
  <si>
    <t>השת' טרמפיאדה</t>
  </si>
  <si>
    <t>מרכז השלטון המקומי</t>
  </si>
  <si>
    <t>סה"כ פרק 1.765 מוסדות כללים</t>
  </si>
  <si>
    <t>צד ג,חבות מעביד,ואלמנטרי</t>
  </si>
  <si>
    <t>צד ג'- תשלום לנפגעים</t>
  </si>
  <si>
    <t>השתתפות בקרן ביטוח</t>
  </si>
  <si>
    <t>סה"כ פרק 1.767 בטוח אלמנטרי לרשות</t>
  </si>
  <si>
    <t>השתתפות אשכול גליל מערבי</t>
  </si>
  <si>
    <t>סה"כ פרק 1.76 שירותים עירוניים שונים</t>
  </si>
  <si>
    <t>תירות פנים</t>
  </si>
  <si>
    <t>תיירות_קשרי חוץ</t>
  </si>
  <si>
    <t>ירידים וארועי תיירות</t>
  </si>
  <si>
    <t>סה"כ פרק 1.771 עידוד קייט ותיירות</t>
  </si>
  <si>
    <t>שכר חב. כלכלית</t>
  </si>
  <si>
    <t>סה"כ פרק 1.77 פיתוח כלכלי</t>
  </si>
  <si>
    <t>פיקוח השתלמויות</t>
  </si>
  <si>
    <t>דלק פיקוח</t>
  </si>
  <si>
    <t>תקונים רכב פיקוח</t>
  </si>
  <si>
    <t>ה.משרדיות מחלקת פיקוח</t>
  </si>
  <si>
    <t>מיכון חנייה</t>
  </si>
  <si>
    <t>עמלות תפעול חנייה</t>
  </si>
  <si>
    <t>תפעול חנייה</t>
  </si>
  <si>
    <t>הוצאות מח' חנייה</t>
  </si>
  <si>
    <t>סה"כ פרק 1.781 פיקוח על חוקי עזר</t>
  </si>
  <si>
    <t>שכר פיקוח עירוני</t>
  </si>
  <si>
    <t>גמר חשבון</t>
  </si>
  <si>
    <t>76-236-703 רכב פיקוח</t>
  </si>
  <si>
    <t>קטנוע 78-281-34 פיקוח</t>
  </si>
  <si>
    <t>קטנוע 20-955-302 פיקוח</t>
  </si>
  <si>
    <t>קטנוע 20-962-802 פיקוח</t>
  </si>
  <si>
    <t>קטנוע 262-71-702 פיקוח</t>
  </si>
  <si>
    <t>מיכון פיקוח</t>
  </si>
  <si>
    <t>רכישות וביגוד פיקוח</t>
  </si>
  <si>
    <t>עבודות פיקוח</t>
  </si>
  <si>
    <t>הוצאות דוחות ומעטפות</t>
  </si>
  <si>
    <t>שכר שיטור עירוני</t>
  </si>
  <si>
    <t>רכב 78-968-12 פיקוח ברלינגו</t>
  </si>
  <si>
    <t>35-863-303 קיה נירו פיקוח</t>
  </si>
  <si>
    <t>קטנוע 265-12-602 פיקוח</t>
  </si>
  <si>
    <t>קטנוע 86-415-84 פיקוח</t>
  </si>
  <si>
    <t>קטנוע 128-03-102 פיקוח</t>
  </si>
  <si>
    <t>רכב 650-12-202 פיקוח</t>
  </si>
  <si>
    <t>קטנוע 770-34-502 פיקוח</t>
  </si>
  <si>
    <t>קטנוע 770-34-602 פיקוח</t>
  </si>
  <si>
    <t>קטנוע 770-34-402 פיקוח</t>
  </si>
  <si>
    <t>ביטחון</t>
  </si>
  <si>
    <t>הוצאות שיטור עירוני</t>
  </si>
  <si>
    <t>32-595-703 קטנוע</t>
  </si>
  <si>
    <t>32-595-503 קטנוע</t>
  </si>
  <si>
    <t>32-595-403 קטנוע</t>
  </si>
  <si>
    <t>קטנוע 61-658-103</t>
  </si>
  <si>
    <t>קטנוע 61-658-003</t>
  </si>
  <si>
    <t>סה"כ פרק 1.782 גבית המשפט העירוני</t>
  </si>
  <si>
    <t>שכר רישוי עסקים</t>
  </si>
  <si>
    <t>הוצאות משרדיות רישוי עסקים</t>
  </si>
  <si>
    <t>הוצאות רישוי עסקים</t>
  </si>
  <si>
    <t>סה"כ פרק 1.783  רישוי עסקים</t>
  </si>
  <si>
    <t>סה"כ פרק 1.78 פיקוח עירוני</t>
  </si>
  <si>
    <t>סה"כ פרק 1.7 שרותים מקומיים</t>
  </si>
  <si>
    <t>משכורות_חנוך מנהל</t>
  </si>
  <si>
    <t>משכורות חנוך מינהל ג.חשבון</t>
  </si>
  <si>
    <t>שכ"ד חיילי פרק משימה</t>
  </si>
  <si>
    <t>הוצאות משרדיות מחלקת חינוך</t>
  </si>
  <si>
    <t>דמי חבר</t>
  </si>
  <si>
    <t>גפן- הוצאות סל רשותי</t>
  </si>
  <si>
    <t>שכר חינוך</t>
  </si>
  <si>
    <t>עבודות בטיחות ותיקון ליקויים</t>
  </si>
  <si>
    <t>מים מוסדות חינוך</t>
  </si>
  <si>
    <t>ביטוח כללי וצד ג' חנוך</t>
  </si>
  <si>
    <t>דמי שתייה בתי"ס</t>
  </si>
  <si>
    <t>טל בי"ס</t>
  </si>
  <si>
    <t>פעולות חינוך</t>
  </si>
  <si>
    <t>מחשב לכל ילד</t>
  </si>
  <si>
    <t>פעולות חינוך- מותנה</t>
  </si>
  <si>
    <t>תחזוקת מזגנים ומעליות</t>
  </si>
  <si>
    <t>סל תרבות ופעילות העשרה</t>
  </si>
  <si>
    <t>סל תלמיד לעולה</t>
  </si>
  <si>
    <t>שיפוצי קיץ - גפן רשותי</t>
  </si>
  <si>
    <t>רכישת ציוד חינוך</t>
  </si>
  <si>
    <t>קרן קרב - חיוב חנוך</t>
  </si>
  <si>
    <t>יחידת הנוער גפן</t>
  </si>
  <si>
    <t>חינוך תרבות תורני</t>
  </si>
  <si>
    <t>הוצאה גפן גילאי 3-6 משרד החינו</t>
  </si>
  <si>
    <t>עב' ליקויי בטיחות</t>
  </si>
  <si>
    <t>קרן רש"י - השתתפות עירייה</t>
  </si>
  <si>
    <t>סה"כ פרק 1.811 מינהל החינוך</t>
  </si>
  <si>
    <t>שכר_עוזרות גננות</t>
  </si>
  <si>
    <t>עוזרות גננות ג.חשבון</t>
  </si>
  <si>
    <t>אחזקת גנ"י</t>
  </si>
  <si>
    <t>הוצאות מים - מוסדות חינוך</t>
  </si>
  <si>
    <t>חמרי נקוי גנ"י</t>
  </si>
  <si>
    <t>טלפון גני ילדים</t>
  </si>
  <si>
    <t>חינוך קדם יסודי מיכון ועי</t>
  </si>
  <si>
    <t>חומרים גנ"י</t>
  </si>
  <si>
    <t>הוצאות אחרות</t>
  </si>
  <si>
    <t>פעילות והעשרה תרבותית</t>
  </si>
  <si>
    <t>חומרים ג"י בגין תקבולים</t>
  </si>
  <si>
    <t>משכורת גננות</t>
  </si>
  <si>
    <t>תקציב גני ילדים</t>
  </si>
  <si>
    <t>שכר סייעת שנייה</t>
  </si>
  <si>
    <t>סייעות מושאלות לצהרונים- גני ילדים</t>
  </si>
  <si>
    <t>הזנה-ארוחה יומית יוח"א</t>
  </si>
  <si>
    <t>שכר מחליפות לעוזרות גננות</t>
  </si>
  <si>
    <t>שכר מעונות יום - פסיכולוגים</t>
  </si>
  <si>
    <t>הוצאות מעונות יום</t>
  </si>
  <si>
    <t>שכר קיטנה גנ"י</t>
  </si>
  <si>
    <t>סה"כ פרק 1.812 חינוך קדם יסודי</t>
  </si>
  <si>
    <t>שכר_בי'ס_מזכירות</t>
  </si>
  <si>
    <t>שכר בי'ס מזכירות גמר חשבון</t>
  </si>
  <si>
    <t>חומרים שכפול וכ"ו הוצאות</t>
  </si>
  <si>
    <t>תגבור פעולות חינוך</t>
  </si>
  <si>
    <t>גפן סל מוסדי יסודי- השתתפות הרשות</t>
  </si>
  <si>
    <t>הוצאות גפן מוסדי- הדרכת צוותים</t>
  </si>
  <si>
    <t>משכורת תוכנית לאומית לילד ונוע</t>
  </si>
  <si>
    <t>שכר גפן כצנלסון</t>
  </si>
  <si>
    <t>שכר גפן אוסישקין</t>
  </si>
  <si>
    <t>שכר גפן חירום</t>
  </si>
  <si>
    <t>אגרת ילדי חוץ</t>
  </si>
  <si>
    <t>שכר נקיון בי"ס</t>
  </si>
  <si>
    <t>אחזקת בתי ספר</t>
  </si>
  <si>
    <t>ניקיון בי"ס</t>
  </si>
  <si>
    <t>חומרים בתי ספר</t>
  </si>
  <si>
    <t>הוצ' מתי"א</t>
  </si>
  <si>
    <t>ניהול עצמי בתי ספר</t>
  </si>
  <si>
    <t>שכר נקיון בי"ס מחליפות</t>
  </si>
  <si>
    <t>שכר אחראי משק בי"ס</t>
  </si>
  <si>
    <t>חינוך יסודי גמר חשבון</t>
  </si>
  <si>
    <t>הוצ' רמב"ם</t>
  </si>
  <si>
    <t>מרכז ימי</t>
  </si>
  <si>
    <t>משכורות סייעות רפואיות</t>
  </si>
  <si>
    <t>סייעות מושאלות לצהרונים- בתי ספר</t>
  </si>
  <si>
    <t>קייטנות חינוך מיוחד</t>
  </si>
  <si>
    <t>הזנה חנ"מ גנים+בה"ס (יוח"א)</t>
  </si>
  <si>
    <t>הוצ' אילנות</t>
  </si>
  <si>
    <t>הוצאות רונה רמון</t>
  </si>
  <si>
    <t>משכורות סייעות צמודות</t>
  </si>
  <si>
    <t>ג.חשבון סייעות צמודות</t>
  </si>
  <si>
    <t>מאור כח חימום מים</t>
  </si>
  <si>
    <t>הוצאות בי"ס גליל</t>
  </si>
  <si>
    <t>משכורות סייעות כיתיתיות תגבור</t>
  </si>
  <si>
    <t>ג.חשבון סייעות כיתתיות תגבור</t>
  </si>
  <si>
    <t>סייעות כיתתיות- ביה"ס אפיק</t>
  </si>
  <si>
    <t>שרתים ומזכירים- ביה"ס אפיק</t>
  </si>
  <si>
    <t>הוצאה פלג חנ"מ משרד החינוך</t>
  </si>
  <si>
    <t>שכר מגשרים חינוכיים</t>
  </si>
  <si>
    <t>מניעת נשירה- חונכות</t>
  </si>
  <si>
    <t>הוצאות צהרונים</t>
  </si>
  <si>
    <t>הזנה צהרונים</t>
  </si>
  <si>
    <t>אחזקת צהרונים</t>
  </si>
  <si>
    <t>בי"ס ח.גדול פעולות וניהול מתנס</t>
  </si>
  <si>
    <t>בי"ס ח.גדול פעולות אחרות-תקורה</t>
  </si>
  <si>
    <t>שכר קייטנות_עי</t>
  </si>
  <si>
    <t>קייטנת חגי ביס(פסח תשרי וחנוכה</t>
  </si>
  <si>
    <t>שכר תנופה לצפון - גפן</t>
  </si>
  <si>
    <t>הוצאות הכשרת תומכות חינוך</t>
  </si>
  <si>
    <t>סה"כ פרק 1.813 חינוך יסודי</t>
  </si>
  <si>
    <t>השתתפות בביה"ס מקיפים</t>
  </si>
  <si>
    <t>גפן סל מוסדי חטיבות- השתתפות הרשות</t>
  </si>
  <si>
    <t>השתתפות מקיפים בני עקיבא</t>
  </si>
  <si>
    <t>שכר חט"ב</t>
  </si>
  <si>
    <t>שכר מקיף א'</t>
  </si>
  <si>
    <t>סה"כ פרק 1.814 חטיבות ביניים</t>
  </si>
  <si>
    <t>מלגות</t>
  </si>
  <si>
    <t>הוצאות מקיף</t>
  </si>
  <si>
    <t>שכר  סייעות מקיף</t>
  </si>
  <si>
    <t>סה"כ פרק 1.815 חינוך על יסודי</t>
  </si>
  <si>
    <t>שכר קב"ט</t>
  </si>
  <si>
    <t>שמירה במוסדות חינוך</t>
  </si>
  <si>
    <t>שכר מת"י</t>
  </si>
  <si>
    <t>טלפון מרכז הדרכה</t>
  </si>
  <si>
    <t>שכר שפ"י</t>
  </si>
  <si>
    <t>שפ"י ג.חשבון</t>
  </si>
  <si>
    <t>שרות פסיכולוגי חינוכי ריב</t>
  </si>
  <si>
    <t>שירות פסיכולוגי חומרים</t>
  </si>
  <si>
    <t>בטוח תלמידים</t>
  </si>
  <si>
    <t>שכר רווחה חינוכית</t>
  </si>
  <si>
    <t>פרוייקט רווחה חינוכית</t>
  </si>
  <si>
    <t>פר"ח רווחה חינוכית</t>
  </si>
  <si>
    <t>פעילות מרכז לגיל הרך</t>
  </si>
  <si>
    <t>שכר מועדונית מש רווחה</t>
  </si>
  <si>
    <t>מועדונית משפחתית</t>
  </si>
  <si>
    <t>שכר קב"ס</t>
  </si>
  <si>
    <t>שכר ליווי הסעות</t>
  </si>
  <si>
    <t>ליווי הסעות ג.חשבון</t>
  </si>
  <si>
    <t>הסעות ילדים</t>
  </si>
  <si>
    <t>שכר קידום נוער</t>
  </si>
  <si>
    <t>קידום נוער חומרים</t>
  </si>
  <si>
    <t>קידום נוער הוצאות</t>
  </si>
  <si>
    <t>שכר יחידת הנוער גפן</t>
  </si>
  <si>
    <t>סה"כ פרק 1.817 שירותים נוספים לבתיס וגנים</t>
  </si>
  <si>
    <t>הוצאה מותנה - חינוך</t>
  </si>
  <si>
    <t>הוצאות יוזמות פדגוגיות</t>
  </si>
  <si>
    <t>סה"כ פרק 1.819 שירותי חינוך מיוחדים</t>
  </si>
  <si>
    <t>סה"כ פרק 1.81 חינוך</t>
  </si>
  <si>
    <t>משכורות_ספריה</t>
  </si>
  <si>
    <t>פעולות ספריה</t>
  </si>
  <si>
    <t>הוצאות ספריה בהשתתפות משרד התרבות והספורט</t>
  </si>
  <si>
    <t>סה"כ פרק 1.823 ספריות עירוניות</t>
  </si>
  <si>
    <t>הפעלת מועדוני נוער</t>
  </si>
  <si>
    <t>שכר תזמורת עירונית</t>
  </si>
  <si>
    <t>תזמורת עירונית ג.חשבון</t>
  </si>
  <si>
    <t>בטוח כלי נגינה</t>
  </si>
  <si>
    <t>תזמורת טלפון</t>
  </si>
  <si>
    <t>פעולות תזמורת</t>
  </si>
  <si>
    <t>סה"כ פרק 1.825 מוסיקה ומחול</t>
  </si>
  <si>
    <t>שכר מוזיאון</t>
  </si>
  <si>
    <t>ג.חשבון שכר מוזיאון</t>
  </si>
  <si>
    <t>בית ליברמן - חשמל</t>
  </si>
  <si>
    <t>הוצאות מים - בית ליברמן</t>
  </si>
  <si>
    <t>מוזיאונים ביטוח</t>
  </si>
  <si>
    <t>פעולות המוזיאון - בית ליברמן</t>
  </si>
  <si>
    <t>שכר מגדל המים</t>
  </si>
  <si>
    <t>חשמל מגדל המים</t>
  </si>
  <si>
    <t>שכר יד לבנים</t>
  </si>
  <si>
    <t>יד לבנים חשמל טלפון</t>
  </si>
  <si>
    <t>הוצאות מים-בית יד לבנים</t>
  </si>
  <si>
    <t>בטוח יד לבנים</t>
  </si>
  <si>
    <t>יד לבנים חומרים</t>
  </si>
  <si>
    <t>פעולות יד לבנים</t>
  </si>
  <si>
    <t>סה"כ פרק 1.826 מוקדי תרבות</t>
  </si>
  <si>
    <t>יחידת נוער עירונית</t>
  </si>
  <si>
    <t>קולות קוראים פעילות לנוער</t>
  </si>
  <si>
    <t>משכורות_מועדונים</t>
  </si>
  <si>
    <t>שכירות מועדונים</t>
  </si>
  <si>
    <t>בדק בית מועדוני נוער</t>
  </si>
  <si>
    <t>הוצאות מים - מועדוני נוער</t>
  </si>
  <si>
    <t>הסעות לארועים וחומרים</t>
  </si>
  <si>
    <t>מועדון קשישים גולומב</t>
  </si>
  <si>
    <t>תחזוקת מזגנים</t>
  </si>
  <si>
    <t>הוצאות מועדוני נוער</t>
  </si>
  <si>
    <t>מועדון  שקד עין שרה (שז"ר)</t>
  </si>
  <si>
    <t>מועדון אלי כהן</t>
  </si>
  <si>
    <t>מועדון טרומפלדור</t>
  </si>
  <si>
    <t>מועדון רמז</t>
  </si>
  <si>
    <t>מועדון אוסישקין</t>
  </si>
  <si>
    <t>מועדון נוער נהריה הירוקה</t>
  </si>
  <si>
    <t>מועדון נוער גולומב</t>
  </si>
  <si>
    <t>מועדון כצנלסון</t>
  </si>
  <si>
    <t>שכר ניקיון במתנסים</t>
  </si>
  <si>
    <t>עבודות קבלניות- מחליפות בניקיון מתנסים</t>
  </si>
  <si>
    <t>מועדוןנ. אלון</t>
  </si>
  <si>
    <t>שכר תרבות תורנית</t>
  </si>
  <si>
    <t>שכר מרכז צעירים</t>
  </si>
  <si>
    <t>שכר מידעטק</t>
  </si>
  <si>
    <t>מידעטק ג. חשבון</t>
  </si>
  <si>
    <t>מידעטק חשמל</t>
  </si>
  <si>
    <t>הוצאות מים - מידעטק</t>
  </si>
  <si>
    <t>מידע טק חומרי ניקוי</t>
  </si>
  <si>
    <t>בטוח מידעטק</t>
  </si>
  <si>
    <t>מידעטק תקשורת אינטרנט</t>
  </si>
  <si>
    <t>מידע טק חומרים</t>
  </si>
  <si>
    <t>מידע טק עבודות</t>
  </si>
  <si>
    <t>מידע טק הוצאות</t>
  </si>
  <si>
    <t>הוצאות קלוב תעופה</t>
  </si>
  <si>
    <t>סה"כ פרק 1.828 נוער</t>
  </si>
  <si>
    <t>מאור כח חימום מגרשי ספורט</t>
  </si>
  <si>
    <t>הוצאות מים - מגרשי ספורט</t>
  </si>
  <si>
    <t>932 רכב תפעולי פארק הלב</t>
  </si>
  <si>
    <t>12345 רכב תפעולי ספורט</t>
  </si>
  <si>
    <t>איצטדיון- מתחם כדורגל א.שרון</t>
  </si>
  <si>
    <t>חשמל גלגליות</t>
  </si>
  <si>
    <t>חומרים מגרשי ספורט ומ.כושר</t>
  </si>
  <si>
    <t>עבודות מגרשי ספורט ומ.כושר</t>
  </si>
  <si>
    <t>תחזוקת פארקים</t>
  </si>
  <si>
    <t>תחזוקת פארק גיל</t>
  </si>
  <si>
    <t>פארק אתגרי</t>
  </si>
  <si>
    <t>משכורות_ספורט וללא מרכיב</t>
  </si>
  <si>
    <t>שכר ספורט ג.חשבון</t>
  </si>
  <si>
    <t>חשמל אולמות ספורט</t>
  </si>
  <si>
    <t>ביטוח אולמות ספורט</t>
  </si>
  <si>
    <t>רכב ספורט 282-41-001 ברלינגו</t>
  </si>
  <si>
    <t>רכב 94-387-84 איצטדיון</t>
  </si>
  <si>
    <t>73-136-803 רכב תפעולי איצטדיון כדורגל</t>
  </si>
  <si>
    <t>משרדיות מחלקת ספורט</t>
  </si>
  <si>
    <t>פעולות ספורט</t>
  </si>
  <si>
    <t>הוצאות חוגים</t>
  </si>
  <si>
    <t>אולם ספורט דרום</t>
  </si>
  <si>
    <t>אולם ספורט רמז</t>
  </si>
  <si>
    <t>אולם ספורט עין שרה</t>
  </si>
  <si>
    <t>אולם ספורט נופר</t>
  </si>
  <si>
    <t>אולם ספורט אוסישקין</t>
  </si>
  <si>
    <t>אולם ספורט גולדה</t>
  </si>
  <si>
    <t>אולמות ספורט ביה"ס ויצמן ואבן שוהם</t>
  </si>
  <si>
    <t>אולמות ספורט רמב"ם</t>
  </si>
  <si>
    <t>אולם ספורט בגין</t>
  </si>
  <si>
    <t>אולם ספורט כצנלסון</t>
  </si>
  <si>
    <t>מרכז אתלטיקה עמל</t>
  </si>
  <si>
    <t>אולם ספורט צפוני</t>
  </si>
  <si>
    <t>השתתפות בניהול ואחזקת אולמות ספורט</t>
  </si>
  <si>
    <t>עמותת כדורסל נהריה בוגרים</t>
  </si>
  <si>
    <t>תמיכה בנוער כדורסל</t>
  </si>
  <si>
    <t>תמיכה בכדורגל</t>
  </si>
  <si>
    <t>תמיכות בתחום נוער וספורט אחר</t>
  </si>
  <si>
    <t>סה"כ פרק 1.829 ספורט</t>
  </si>
  <si>
    <t>סה"כ פרק 1.82 תרבות</t>
  </si>
  <si>
    <t>מדא נטן</t>
  </si>
  <si>
    <t>משכורת_רווחה</t>
  </si>
  <si>
    <t>שכר רווחה ג.חשבון</t>
  </si>
  <si>
    <t>כיבוד מחלקת רווחה</t>
  </si>
  <si>
    <t>רווחה אשל ונסיעות</t>
  </si>
  <si>
    <t>טלפון רווחה ב"ל</t>
  </si>
  <si>
    <t>ציוד משרדי רווחה</t>
  </si>
  <si>
    <t>מחשוב ועבוד נתונים</t>
  </si>
  <si>
    <t>שיפוץ מחלקת רווחה</t>
  </si>
  <si>
    <t>עבודות קבלניות כא</t>
  </si>
  <si>
    <t>ייעוץ ארגוני אגף</t>
  </si>
  <si>
    <t>פעולות רווחה לציבור קשישים</t>
  </si>
  <si>
    <t>מינהל הרווחה</t>
  </si>
  <si>
    <t>הכשרה עו"ס מודעת עוני</t>
  </si>
  <si>
    <t>אירגוניות ומיחשוב</t>
  </si>
  <si>
    <t>מערכת ממוחשבת רווחה</t>
  </si>
  <si>
    <t>סה"כ פרק 1.841 מנהל רווחה</t>
  </si>
  <si>
    <t>צרכים סיוע מיוחד</t>
  </si>
  <si>
    <t>שכר מרכז קשר</t>
  </si>
  <si>
    <t>שכר מרכז טיפול באלימות</t>
  </si>
  <si>
    <t>טיפול בפרט ומשפחה</t>
  </si>
  <si>
    <t>סה"כ פרק 1.842 רווחת הפרט והמשפחה</t>
  </si>
  <si>
    <t>שכר נתיבים להורות</t>
  </si>
  <si>
    <t>טיפול בילד בקהילה פעולות</t>
  </si>
  <si>
    <t>נתיבים להורות פעולות</t>
  </si>
  <si>
    <t>הוצאות מרכז עוצמה</t>
  </si>
  <si>
    <t>קהילה מיטיבה</t>
  </si>
  <si>
    <t>סה"כ פרק 1.843 שרותים לילד ולנוער</t>
  </si>
  <si>
    <t>טיפול בקהילה אזרח ותיק</t>
  </si>
  <si>
    <t>שכר טיפול פרטני ניצולי שואה</t>
  </si>
  <si>
    <t>לחצני מצוקה לקשישים</t>
  </si>
  <si>
    <t>שכר מועדון קשישים</t>
  </si>
  <si>
    <t>חשמל מועדון לקשישים</t>
  </si>
  <si>
    <t>מ.קשיש גולומב</t>
  </si>
  <si>
    <t>מ.קשישים רמז</t>
  </si>
  <si>
    <t>הפעלת מועדוני גמלאים</t>
  </si>
  <si>
    <t>קהילה תומכת לקשיש</t>
  </si>
  <si>
    <t>סה"כ פרק 1.844 שירותים לקשיש</t>
  </si>
  <si>
    <t>טיפול בהורים ובילדיה</t>
  </si>
  <si>
    <t>שכר מעש</t>
  </si>
  <si>
    <t>ארוחות מצוננות לקשישים</t>
  </si>
  <si>
    <t>מפעל מוגן מעש הוצאות</t>
  </si>
  <si>
    <t>סה"כ פרק 1.845 שירותים למש"ה</t>
  </si>
  <si>
    <t>שכר שרות צבורי לעוור</t>
  </si>
  <si>
    <t>מים מרשל</t>
  </si>
  <si>
    <t>טלפון מרש"ל</t>
  </si>
  <si>
    <t>מרש"ל חומרים</t>
  </si>
  <si>
    <t>מרשל הוצאות</t>
  </si>
  <si>
    <t>הדרכת עיוור ובני ביתו</t>
  </si>
  <si>
    <t>ילדים עיוורים במוסדות</t>
  </si>
  <si>
    <t>תוכניות לילד החריג</t>
  </si>
  <si>
    <t>שכר מלוות שיקום</t>
  </si>
  <si>
    <t>שכר מרכז משלים</t>
  </si>
  <si>
    <t>שכר תוכניות צבא</t>
  </si>
  <si>
    <t>תוכנות צבא</t>
  </si>
  <si>
    <t>סה"כ פרק 1.846 שירותי שיקום</t>
  </si>
  <si>
    <t>שכר עו"ס יתד</t>
  </si>
  <si>
    <t>שכר בית חם</t>
  </si>
  <si>
    <t>פרופיל מגדלור-בית חם לנער</t>
  </si>
  <si>
    <t>תוכניות לנגמלים וחוץ ביתי</t>
  </si>
  <si>
    <t>מפתנים הוצאות  תקשורת</t>
  </si>
  <si>
    <t>התמכרויות כף לכתף</t>
  </si>
  <si>
    <t>בית חם מטל שכר</t>
  </si>
  <si>
    <t>שכר עו"ס להט"ב</t>
  </si>
  <si>
    <t>מס ארציות לדרי רחוב</t>
  </si>
  <si>
    <t>תוכניות שלם</t>
  </si>
  <si>
    <t>סה"כ פרק 1.847 שירותי תקון</t>
  </si>
  <si>
    <t>מפת"ן</t>
  </si>
  <si>
    <t>סה"כ פרק 1.848 עבודה קהילתית</t>
  </si>
  <si>
    <t>פעולות קהילה ומשעול</t>
  </si>
  <si>
    <t>ילדים בפנימיות-עולים</t>
  </si>
  <si>
    <t>טיפול בעולים א. ותיק</t>
  </si>
  <si>
    <t>תקציב חירום- חרבות ברזל</t>
  </si>
  <si>
    <t>סיוע חירום שכר- חרבות ברזל</t>
  </si>
  <si>
    <t>פעולות רווחה כלליות</t>
  </si>
  <si>
    <t>סה"כ פרק 1.849 שירותים לעולים</t>
  </si>
  <si>
    <t>סה"כ פרק 1.84 רווחה</t>
  </si>
  <si>
    <t>שכר עניני דת</t>
  </si>
  <si>
    <t>2672363-איסוזו אבלים</t>
  </si>
  <si>
    <t>8443170 -אוטובוס אבלים</t>
  </si>
  <si>
    <t>פעולות צורכי דת</t>
  </si>
  <si>
    <t>תקציב מועצה דתית</t>
  </si>
  <si>
    <t>צרכי דת אבלים ותמיכות</t>
  </si>
  <si>
    <t>מחלקת דת</t>
  </si>
  <si>
    <t>תרבות תורנית</t>
  </si>
  <si>
    <t>תרבות תורנית- קולות קוראים</t>
  </si>
  <si>
    <t>סה"כ פרק 1.851 שרותים דתיים יהודיים</t>
  </si>
  <si>
    <t>סה"כ פרק 1.85 דת</t>
  </si>
  <si>
    <t>שכר קליטה</t>
  </si>
  <si>
    <t>קליטת עליה</t>
  </si>
  <si>
    <t>הוצאות קליטה - מותנה</t>
  </si>
  <si>
    <t>קליטה קולות קוראים</t>
  </si>
  <si>
    <t>סה"כ פרק 1.869 שירותים שונים לקליטת עליה</t>
  </si>
  <si>
    <t>סה"כ פרק 1.86 קליטת עלייה</t>
  </si>
  <si>
    <t>הוצאות שונות- איכות הסביבה</t>
  </si>
  <si>
    <t>איכות הסביבה השתתפויות ות</t>
  </si>
  <si>
    <t>סה"כ פרק 1.879 שירותים שונים לאיכות סביבה</t>
  </si>
  <si>
    <t>סה"כ פרק 1.87 איכות הסביבה</t>
  </si>
  <si>
    <t>סה"כ פרק 1.8 שרותים ממלכתיים</t>
  </si>
  <si>
    <t>משכורות גביה</t>
  </si>
  <si>
    <t>מים מיכון ועיבוד נתונים</t>
  </si>
  <si>
    <t>הוצאות גביה מים</t>
  </si>
  <si>
    <t>סה"כ פרק 1.912 גביה</t>
  </si>
  <si>
    <t>משכורות מים</t>
  </si>
  <si>
    <t>בטוח שבר מכני</t>
  </si>
  <si>
    <t>חמרים</t>
  </si>
  <si>
    <t>חשמל</t>
  </si>
  <si>
    <t>רכישת מדי מים</t>
  </si>
  <si>
    <t>עב.קב. רשת מים</t>
  </si>
  <si>
    <t>קנית מים ממקורות</t>
  </si>
  <si>
    <t>יעוץ הנדסי</t>
  </si>
  <si>
    <t>הוצאות מים - מותנה</t>
  </si>
  <si>
    <t>רכישת מים ממקורות - מותנה</t>
  </si>
  <si>
    <t>סה"כ פרק 1.913 משק המים</t>
  </si>
  <si>
    <t>סה"כ פרק 1.91 מים</t>
  </si>
  <si>
    <t>שכירות נכסים ציבוריים</t>
  </si>
  <si>
    <t>שכר רכש_ומחסנים</t>
  </si>
  <si>
    <t>שכ"ד מחסנים</t>
  </si>
  <si>
    <t>חשמל מחסנים</t>
  </si>
  <si>
    <t>מחסן רכב</t>
  </si>
  <si>
    <t>מלגזה 66-48-15 מחסן</t>
  </si>
  <si>
    <t>4193613 איסוזו מתחם</t>
  </si>
  <si>
    <t>תיקוני רכב גדולים</t>
  </si>
  <si>
    <t>21-12-40 מלגזה לוגיסטי</t>
  </si>
  <si>
    <t>חומרים למחסן</t>
  </si>
  <si>
    <t>שפוץ מחסנים</t>
  </si>
  <si>
    <t>כ"א מחסן ורכש</t>
  </si>
  <si>
    <t>בדיקות ציוד ובטיחות</t>
  </si>
  <si>
    <t>כיבוי אש</t>
  </si>
  <si>
    <t>סה"כ פרק 1.942 כלי רכב</t>
  </si>
  <si>
    <t>שכר רכש ומחסן</t>
  </si>
  <si>
    <t>26063004 רכב רכש ולוגיסטיקה</t>
  </si>
  <si>
    <t>סה"כ פרק 1.943 רכש ומחסן</t>
  </si>
  <si>
    <t>סה"כ פרק 1.94 תחבורה</t>
  </si>
  <si>
    <t>שכר ביוב</t>
  </si>
  <si>
    <t>תקונים רכבי ביוב</t>
  </si>
  <si>
    <t>רכב 73-938-66- טויוטה ביוב</t>
  </si>
  <si>
    <t>רכב 474-52-502 מים וביוב</t>
  </si>
  <si>
    <t>3514472 - איסוזו ביוב ומים</t>
  </si>
  <si>
    <t>25246701- איסוזו ביוב</t>
  </si>
  <si>
    <t>נגררים מחלקת מים וביוב</t>
  </si>
  <si>
    <t>קרן מלוות ביוב</t>
  </si>
  <si>
    <t>ריבית מלוות ביוב</t>
  </si>
  <si>
    <t>הצמדה מלוות ביוב</t>
  </si>
  <si>
    <t>חומרים אח' ביוב</t>
  </si>
  <si>
    <t>אחזקת ביוב עירוני עבודות</t>
  </si>
  <si>
    <t>מים מכון ביוב</t>
  </si>
  <si>
    <t>חשמל מכוני ביוב</t>
  </si>
  <si>
    <t>סה"כ פרק 1.972 ביוב עירוני</t>
  </si>
  <si>
    <t>תפעול מכון טהור</t>
  </si>
  <si>
    <t>תפעול מכון טיהור - מותנה</t>
  </si>
  <si>
    <t>סה"כ פרק 1.973 טיהור מי ביוב</t>
  </si>
  <si>
    <t>סה"כ פרק 1.97 מפעל הביוב</t>
  </si>
  <si>
    <t>הוצאות מותנות</t>
  </si>
  <si>
    <t>פנסיה</t>
  </si>
  <si>
    <t>פנסיה תשלומים</t>
  </si>
  <si>
    <t>הוצאות פיצויים (ג.חשבון)</t>
  </si>
  <si>
    <t>אחוד פנסיה</t>
  </si>
  <si>
    <t>איחוד פנסיה</t>
  </si>
  <si>
    <t>השתתפות במימון קרן כללית</t>
  </si>
  <si>
    <t>סה"כ פרק 1.991 החזרות מקרנות</t>
  </si>
  <si>
    <t>רזרבה תקציבית</t>
  </si>
  <si>
    <t>הוצאות שנים קודמות</t>
  </si>
  <si>
    <t>הנחות רווחה נזקקים</t>
  </si>
  <si>
    <t>הנחותזכאים ע"פ חוק</t>
  </si>
  <si>
    <t xml:space="preserve">סה"כ פרק 1.995 </t>
  </si>
  <si>
    <t>רזרבה להוצאות שכר</t>
  </si>
  <si>
    <t xml:space="preserve">סה"כ פרק 1.99 </t>
  </si>
  <si>
    <t>סה"כ פרק 1.9 מפעלים</t>
  </si>
  <si>
    <t>סה"כ הוצאות</t>
  </si>
  <si>
    <t>------ סיכום לדו''ח ------</t>
  </si>
  <si>
    <t>סה"כ הכנסות :</t>
  </si>
  <si>
    <t>סה"כ הוצאות  :</t>
  </si>
  <si>
    <t>הכנסות פחות הוצאות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</si>
</sst>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 vertical="top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0" borderId="2" xfId="1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1" applyNumberFormat="1" applyFont="1"/>
    <xf numFmtId="164" fontId="0" fillId="0" borderId="0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0" fillId="0" borderId="0" xfId="1" applyNumberFormat="1" applyFont="1" applyFill="1"/>
    <xf numFmtId="164" fontId="2" fillId="0" borderId="5" xfId="1" applyNumberFormat="1" applyFont="1" applyBorder="1"/>
    <xf numFmtId="164" fontId="2" fillId="0" borderId="1" xfId="1" applyNumberFormat="1" applyFont="1" applyBorder="1"/>
    <xf numFmtId="164" fontId="2" fillId="0" borderId="6" xfId="1" applyNumberFormat="1" applyFont="1" applyBorder="1"/>
    <xf numFmtId="164" fontId="2" fillId="0" borderId="4" xfId="1" applyNumberFormat="1" applyFont="1" applyFill="1" applyBorder="1"/>
    <xf numFmtId="164" fontId="2" fillId="0" borderId="7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CA83-B608-4BA0-A121-699E32479917}">
  <dimension ref="A1:I1274"/>
  <sheetViews>
    <sheetView rightToLeft="1" tabSelected="1" workbookViewId="0">
      <selection activeCell="C9" sqref="C9"/>
    </sheetView>
  </sheetViews>
  <sheetFormatPr defaultRowHeight="14.25" x14ac:dyDescent="0.2"/>
  <cols>
    <col min="1" max="1" width="13.25" customWidth="1"/>
    <col min="2" max="2" width="1.75" customWidth="1"/>
    <col min="3" max="3" width="39.125" style="7" bestFit="1" customWidth="1"/>
    <col min="4" max="4" width="1.75" customWidth="1"/>
    <col min="5" max="5" width="15.125" style="8" bestFit="1" customWidth="1"/>
    <col min="6" max="6" width="1.75" customWidth="1"/>
    <col min="7" max="7" width="14.5" style="8" bestFit="1" customWidth="1"/>
    <col min="8" max="8" width="1.75" customWidth="1"/>
    <col min="9" max="9" width="14.5" style="8" bestFit="1" customWidth="1"/>
  </cols>
  <sheetData>
    <row r="1" spans="1:9" ht="30.75" thickBot="1" x14ac:dyDescent="0.3">
      <c r="A1" s="1" t="s">
        <v>0</v>
      </c>
      <c r="B1" s="2"/>
      <c r="C1" s="3" t="s">
        <v>1</v>
      </c>
      <c r="D1" s="2"/>
      <c r="E1" s="4" t="s">
        <v>2</v>
      </c>
      <c r="F1" s="2"/>
      <c r="G1" s="5" t="s">
        <v>3</v>
      </c>
      <c r="H1" s="2"/>
      <c r="I1" s="6" t="s">
        <v>4</v>
      </c>
    </row>
    <row r="2" spans="1:9" x14ac:dyDescent="0.2">
      <c r="A2">
        <v>1111000110</v>
      </c>
      <c r="C2" s="7" t="s">
        <v>5</v>
      </c>
      <c r="E2" s="8">
        <v>219053729</v>
      </c>
      <c r="G2" s="8">
        <v>208209255</v>
      </c>
      <c r="I2" s="8">
        <v>193679047</v>
      </c>
    </row>
    <row r="3" spans="1:9" x14ac:dyDescent="0.2">
      <c r="A3">
        <v>1111200120</v>
      </c>
      <c r="C3" s="7" t="s">
        <v>6</v>
      </c>
      <c r="E3" s="9">
        <v>20000000</v>
      </c>
      <c r="G3" s="9">
        <v>20300000</v>
      </c>
      <c r="I3" s="9">
        <v>23111514</v>
      </c>
    </row>
    <row r="4" spans="1:9" s="10" customFormat="1" ht="15" x14ac:dyDescent="0.25">
      <c r="C4" s="11" t="s">
        <v>7</v>
      </c>
      <c r="E4" s="12">
        <f>SUM(E2:E3)</f>
        <v>239053729</v>
      </c>
      <c r="G4" s="12">
        <f t="shared" ref="G4:I4" si="0">SUM(G2:G3)</f>
        <v>228509255</v>
      </c>
      <c r="I4" s="12">
        <f t="shared" si="0"/>
        <v>216790561</v>
      </c>
    </row>
    <row r="5" spans="1:9" x14ac:dyDescent="0.2">
      <c r="A5">
        <v>1113000160</v>
      </c>
      <c r="C5" s="7" t="s">
        <v>8</v>
      </c>
      <c r="E5" s="8">
        <v>427450</v>
      </c>
      <c r="G5" s="8">
        <v>410000</v>
      </c>
      <c r="I5" s="8">
        <v>360920</v>
      </c>
    </row>
    <row r="6" spans="1:9" x14ac:dyDescent="0.2">
      <c r="A6">
        <v>1115000160</v>
      </c>
      <c r="C6" s="7" t="s">
        <v>9</v>
      </c>
      <c r="E6" s="13">
        <v>60448000</v>
      </c>
      <c r="G6" s="13">
        <v>56590000</v>
      </c>
      <c r="I6" s="13">
        <v>55978831</v>
      </c>
    </row>
    <row r="7" spans="1:9" x14ac:dyDescent="0.2">
      <c r="A7">
        <v>1116000160</v>
      </c>
      <c r="C7" s="7" t="s">
        <v>10</v>
      </c>
      <c r="E7" s="9">
        <v>600000</v>
      </c>
      <c r="G7" s="9">
        <v>490000</v>
      </c>
      <c r="I7" s="9">
        <v>730809</v>
      </c>
    </row>
    <row r="8" spans="1:9" s="10" customFormat="1" ht="15" x14ac:dyDescent="0.25">
      <c r="C8" s="11" t="s">
        <v>11</v>
      </c>
      <c r="E8" s="12">
        <f>SUM(E5:E7)+E4</f>
        <v>300529179</v>
      </c>
      <c r="G8" s="12">
        <f t="shared" ref="G8:I8" si="1">SUM(G5:G7)+G4</f>
        <v>285999255</v>
      </c>
      <c r="I8" s="12">
        <f t="shared" si="1"/>
        <v>273861121</v>
      </c>
    </row>
    <row r="9" spans="1:9" x14ac:dyDescent="0.2">
      <c r="A9">
        <v>1122000220</v>
      </c>
      <c r="C9" s="7" t="s">
        <v>12</v>
      </c>
      <c r="E9" s="8">
        <v>3100000</v>
      </c>
      <c r="G9" s="8">
        <v>2480000</v>
      </c>
      <c r="I9" s="8">
        <v>2965621</v>
      </c>
    </row>
    <row r="10" spans="1:9" x14ac:dyDescent="0.2">
      <c r="A10">
        <v>1122000221</v>
      </c>
      <c r="C10" s="7" t="s">
        <v>13</v>
      </c>
      <c r="E10" s="9"/>
      <c r="G10" s="9"/>
      <c r="I10" s="9">
        <v>203</v>
      </c>
    </row>
    <row r="11" spans="1:9" s="10" customFormat="1" ht="15" x14ac:dyDescent="0.25">
      <c r="C11" s="11" t="s">
        <v>14</v>
      </c>
      <c r="E11" s="12">
        <f>SUM(E9:E10)</f>
        <v>3100000</v>
      </c>
      <c r="G11" s="12">
        <f t="shared" ref="G11:I11" si="2">SUM(G9:G10)</f>
        <v>2480000</v>
      </c>
      <c r="I11" s="12">
        <f t="shared" si="2"/>
        <v>2965824</v>
      </c>
    </row>
    <row r="12" spans="1:9" x14ac:dyDescent="0.2">
      <c r="A12">
        <v>1124100220</v>
      </c>
      <c r="C12" s="7" t="s">
        <v>15</v>
      </c>
      <c r="E12" s="9">
        <v>4500</v>
      </c>
      <c r="G12" s="9">
        <v>5000</v>
      </c>
      <c r="I12" s="9">
        <v>4280</v>
      </c>
    </row>
    <row r="13" spans="1:9" s="10" customFormat="1" ht="15" x14ac:dyDescent="0.25">
      <c r="C13" s="11" t="s">
        <v>16</v>
      </c>
      <c r="E13" s="12">
        <f>SUM(E12)+E11</f>
        <v>3104500</v>
      </c>
      <c r="G13" s="12">
        <f t="shared" ref="G13:I13" si="3">SUM(G12)+G11</f>
        <v>2485000</v>
      </c>
      <c r="I13" s="12">
        <f t="shared" si="3"/>
        <v>2970104</v>
      </c>
    </row>
    <row r="14" spans="1:9" x14ac:dyDescent="0.2">
      <c r="A14">
        <v>1191000910</v>
      </c>
      <c r="C14" s="7" t="s">
        <v>17</v>
      </c>
      <c r="E14" s="8">
        <v>43000000</v>
      </c>
      <c r="G14" s="8">
        <v>38107119</v>
      </c>
      <c r="I14" s="8">
        <v>42341243</v>
      </c>
    </row>
    <row r="15" spans="1:9" x14ac:dyDescent="0.2">
      <c r="A15">
        <v>1191000913</v>
      </c>
      <c r="C15" s="7" t="s">
        <v>18</v>
      </c>
      <c r="I15" s="8">
        <v>4600</v>
      </c>
    </row>
    <row r="16" spans="1:9" x14ac:dyDescent="0.2">
      <c r="A16">
        <v>1191000914</v>
      </c>
      <c r="C16" s="7" t="s">
        <v>19</v>
      </c>
      <c r="E16" s="8">
        <v>7150000</v>
      </c>
      <c r="G16" s="8">
        <v>11806379</v>
      </c>
      <c r="I16" s="8">
        <v>46566170</v>
      </c>
    </row>
    <row r="17" spans="1:9" x14ac:dyDescent="0.2">
      <c r="A17">
        <v>1191000915</v>
      </c>
      <c r="C17" s="7" t="s">
        <v>20</v>
      </c>
      <c r="E17" s="8">
        <v>2475000</v>
      </c>
    </row>
    <row r="18" spans="1:9" x14ac:dyDescent="0.2">
      <c r="A18">
        <v>1191000916</v>
      </c>
      <c r="C18" s="7" t="s">
        <v>21</v>
      </c>
      <c r="E18" s="8">
        <v>132000</v>
      </c>
      <c r="G18" s="8">
        <v>140000</v>
      </c>
      <c r="I18" s="8">
        <v>192800</v>
      </c>
    </row>
    <row r="19" spans="1:9" x14ac:dyDescent="0.2">
      <c r="A19">
        <v>1191000919</v>
      </c>
      <c r="C19" s="7" t="s">
        <v>22</v>
      </c>
      <c r="E19" s="8">
        <v>18331000</v>
      </c>
      <c r="G19" s="8">
        <v>22505998</v>
      </c>
    </row>
    <row r="20" spans="1:9" x14ac:dyDescent="0.2">
      <c r="A20">
        <v>1191000921</v>
      </c>
      <c r="C20" s="7" t="s">
        <v>23</v>
      </c>
      <c r="E20" s="9"/>
      <c r="G20" s="9"/>
      <c r="I20" s="9">
        <v>1448178</v>
      </c>
    </row>
    <row r="21" spans="1:9" s="10" customFormat="1" ht="15" x14ac:dyDescent="0.25">
      <c r="C21" s="11" t="s">
        <v>24</v>
      </c>
      <c r="E21" s="12">
        <f>SUM(E14:E20)</f>
        <v>71088000</v>
      </c>
      <c r="G21" s="12">
        <f t="shared" ref="G21:I21" si="4">SUM(G14:G20)</f>
        <v>72559496</v>
      </c>
      <c r="I21" s="12">
        <f t="shared" si="4"/>
        <v>90552991</v>
      </c>
    </row>
    <row r="22" spans="1:9" x14ac:dyDescent="0.2">
      <c r="A22">
        <v>1193000910</v>
      </c>
      <c r="C22" s="7" t="s">
        <v>25</v>
      </c>
      <c r="E22" s="9">
        <v>1130000</v>
      </c>
      <c r="G22" s="9">
        <v>1130000</v>
      </c>
      <c r="I22" s="9">
        <v>1130699</v>
      </c>
    </row>
    <row r="23" spans="1:9" s="10" customFormat="1" ht="15" x14ac:dyDescent="0.25">
      <c r="C23" s="11" t="s">
        <v>26</v>
      </c>
      <c r="E23" s="14">
        <f>E22+E21</f>
        <v>72218000</v>
      </c>
      <c r="G23" s="14">
        <f t="shared" ref="G23:I23" si="5">G22+G21</f>
        <v>73689496</v>
      </c>
      <c r="I23" s="14">
        <f t="shared" si="5"/>
        <v>91683690</v>
      </c>
    </row>
    <row r="24" spans="1:9" s="10" customFormat="1" ht="15.75" thickBot="1" x14ac:dyDescent="0.3">
      <c r="A24" s="11" t="s">
        <v>27</v>
      </c>
      <c r="C24" s="11"/>
      <c r="E24" s="15">
        <f>E8+E13+E23</f>
        <v>375851679</v>
      </c>
      <c r="G24" s="15">
        <f t="shared" ref="G24:I24" si="6">G8+G13+G23</f>
        <v>362173751</v>
      </c>
      <c r="I24" s="15">
        <f t="shared" si="6"/>
        <v>368514915</v>
      </c>
    </row>
    <row r="25" spans="1:9" x14ac:dyDescent="0.2">
      <c r="A25">
        <v>1212000420</v>
      </c>
      <c r="C25" s="7" t="s">
        <v>28</v>
      </c>
      <c r="E25" s="8">
        <v>300000</v>
      </c>
      <c r="G25" s="8">
        <v>440000</v>
      </c>
      <c r="I25" s="8">
        <v>209747</v>
      </c>
    </row>
    <row r="26" spans="1:9" x14ac:dyDescent="0.2">
      <c r="A26">
        <v>1212000440</v>
      </c>
      <c r="C26" s="7" t="s">
        <v>29</v>
      </c>
      <c r="E26" s="8">
        <v>300000</v>
      </c>
    </row>
    <row r="27" spans="1:9" x14ac:dyDescent="0.2">
      <c r="A27">
        <v>1212300220</v>
      </c>
      <c r="C27" s="7" t="s">
        <v>30</v>
      </c>
      <c r="I27" s="8">
        <v>241</v>
      </c>
    </row>
    <row r="28" spans="1:9" x14ac:dyDescent="0.2">
      <c r="A28">
        <v>1212300440</v>
      </c>
      <c r="C28" s="7" t="s">
        <v>31</v>
      </c>
      <c r="E28" s="8">
        <v>5400000</v>
      </c>
      <c r="G28" s="8">
        <v>6500000</v>
      </c>
    </row>
    <row r="29" spans="1:9" x14ac:dyDescent="0.2">
      <c r="A29">
        <v>1212300620</v>
      </c>
      <c r="C29" s="7" t="s">
        <v>32</v>
      </c>
      <c r="E29" s="9">
        <v>7000</v>
      </c>
      <c r="G29" s="9">
        <v>5000</v>
      </c>
      <c r="I29" s="9">
        <v>13357</v>
      </c>
    </row>
    <row r="30" spans="1:9" s="10" customFormat="1" ht="15" x14ac:dyDescent="0.25">
      <c r="C30" s="11" t="s">
        <v>33</v>
      </c>
      <c r="E30" s="12">
        <f>SUM(E25:E29)</f>
        <v>6007000</v>
      </c>
      <c r="G30" s="12">
        <f t="shared" ref="G30:I30" si="7">SUM(G25:G29)</f>
        <v>6945000</v>
      </c>
      <c r="I30" s="12">
        <f t="shared" si="7"/>
        <v>223345</v>
      </c>
    </row>
    <row r="31" spans="1:9" x14ac:dyDescent="0.2">
      <c r="A31">
        <v>1213300220</v>
      </c>
      <c r="C31" s="7" t="s">
        <v>34</v>
      </c>
      <c r="E31" s="16">
        <v>82000</v>
      </c>
      <c r="G31" s="16">
        <v>80000</v>
      </c>
      <c r="I31" s="16">
        <v>84221</v>
      </c>
    </row>
    <row r="32" spans="1:9" x14ac:dyDescent="0.2">
      <c r="A32">
        <v>1214200291</v>
      </c>
      <c r="C32" s="7" t="s">
        <v>35</v>
      </c>
      <c r="E32" s="8">
        <v>320000</v>
      </c>
      <c r="G32" s="8">
        <v>300000</v>
      </c>
      <c r="I32" s="8">
        <v>386339</v>
      </c>
    </row>
    <row r="33" spans="1:9" x14ac:dyDescent="0.2">
      <c r="A33">
        <v>1214200960</v>
      </c>
      <c r="C33" s="7" t="s">
        <v>36</v>
      </c>
      <c r="G33" s="8">
        <v>172000</v>
      </c>
      <c r="I33" s="8">
        <v>87500</v>
      </c>
    </row>
    <row r="34" spans="1:9" x14ac:dyDescent="0.2">
      <c r="A34">
        <v>1214300220</v>
      </c>
      <c r="C34" s="7" t="s">
        <v>37</v>
      </c>
      <c r="E34" s="8">
        <v>500000</v>
      </c>
      <c r="G34" s="8">
        <v>445000</v>
      </c>
      <c r="I34" s="8">
        <v>479915</v>
      </c>
    </row>
    <row r="35" spans="1:9" x14ac:dyDescent="0.2">
      <c r="A35">
        <v>1214300221</v>
      </c>
      <c r="C35" s="7" t="s">
        <v>38</v>
      </c>
      <c r="E35" s="9">
        <v>70000</v>
      </c>
      <c r="G35" s="9">
        <v>85000</v>
      </c>
      <c r="I35" s="9">
        <v>37150</v>
      </c>
    </row>
    <row r="36" spans="1:9" s="10" customFormat="1" ht="15" x14ac:dyDescent="0.25">
      <c r="C36" s="11" t="s">
        <v>39</v>
      </c>
      <c r="E36" s="12">
        <f>SUM(E32:E35)</f>
        <v>890000</v>
      </c>
      <c r="G36" s="12">
        <f t="shared" ref="G36:I36" si="8">SUM(G32:G35)</f>
        <v>1002000</v>
      </c>
      <c r="I36" s="12">
        <f t="shared" si="8"/>
        <v>990904</v>
      </c>
    </row>
    <row r="37" spans="1:9" x14ac:dyDescent="0.2">
      <c r="A37">
        <v>1217000690</v>
      </c>
      <c r="C37" s="7" t="s">
        <v>40</v>
      </c>
      <c r="E37" s="8">
        <v>480000</v>
      </c>
      <c r="G37" s="8">
        <v>470000</v>
      </c>
      <c r="I37" s="8">
        <v>475429</v>
      </c>
    </row>
    <row r="38" spans="1:9" x14ac:dyDescent="0.2">
      <c r="A38">
        <v>1217000692</v>
      </c>
      <c r="C38" s="7" t="s">
        <v>41</v>
      </c>
      <c r="E38" s="9">
        <v>8000</v>
      </c>
      <c r="G38" s="9">
        <v>10000</v>
      </c>
      <c r="I38" s="9"/>
    </row>
    <row r="39" spans="1:9" s="10" customFormat="1" ht="15" x14ac:dyDescent="0.25">
      <c r="C39" s="11" t="s">
        <v>42</v>
      </c>
      <c r="E39" s="14">
        <f>SUM(E37:E38)</f>
        <v>488000</v>
      </c>
      <c r="G39" s="14">
        <f t="shared" ref="G39:I39" si="9">SUM(G37:G38)</f>
        <v>480000</v>
      </c>
      <c r="I39" s="14">
        <f t="shared" si="9"/>
        <v>475429</v>
      </c>
    </row>
    <row r="40" spans="1:9" s="10" customFormat="1" ht="15" x14ac:dyDescent="0.25">
      <c r="C40" s="11" t="s">
        <v>43</v>
      </c>
      <c r="E40" s="14">
        <f>E30+E31+E36+E39</f>
        <v>7467000</v>
      </c>
      <c r="G40" s="14">
        <f t="shared" ref="G40:I40" si="10">G30+G31+G36+G39</f>
        <v>8507000</v>
      </c>
      <c r="I40" s="14">
        <f t="shared" si="10"/>
        <v>1773899</v>
      </c>
    </row>
    <row r="41" spans="1:9" x14ac:dyDescent="0.2">
      <c r="A41">
        <v>1221000420</v>
      </c>
      <c r="C41" s="7" t="s">
        <v>44</v>
      </c>
      <c r="I41" s="8">
        <v>5300</v>
      </c>
    </row>
    <row r="42" spans="1:9" x14ac:dyDescent="0.2">
      <c r="A42">
        <v>1221000990</v>
      </c>
      <c r="C42" s="7" t="s">
        <v>45</v>
      </c>
      <c r="E42" s="8">
        <v>589610</v>
      </c>
      <c r="G42" s="8">
        <v>496500</v>
      </c>
      <c r="I42" s="8">
        <v>351974</v>
      </c>
    </row>
    <row r="43" spans="1:9" x14ac:dyDescent="0.2">
      <c r="A43">
        <v>1221000991</v>
      </c>
      <c r="C43" s="7" t="s">
        <v>46</v>
      </c>
      <c r="E43" s="9">
        <v>250000</v>
      </c>
      <c r="G43" s="9">
        <v>250000</v>
      </c>
      <c r="I43" s="9"/>
    </row>
    <row r="44" spans="1:9" s="10" customFormat="1" ht="15" x14ac:dyDescent="0.25">
      <c r="C44" s="11" t="s">
        <v>47</v>
      </c>
      <c r="E44" s="12">
        <f>SUM(E41:E43)</f>
        <v>839610</v>
      </c>
      <c r="G44" s="12">
        <f t="shared" ref="G44:I44" si="11">SUM(G41:G43)</f>
        <v>746500</v>
      </c>
      <c r="I44" s="12">
        <f t="shared" si="11"/>
        <v>357274</v>
      </c>
    </row>
    <row r="45" spans="1:9" x14ac:dyDescent="0.2">
      <c r="A45">
        <v>1222110950</v>
      </c>
      <c r="C45" s="7" t="s">
        <v>48</v>
      </c>
      <c r="E45" s="9">
        <v>195000</v>
      </c>
      <c r="G45" s="9">
        <v>195000</v>
      </c>
      <c r="I45" s="9"/>
    </row>
    <row r="46" spans="1:9" s="10" customFormat="1" ht="15" x14ac:dyDescent="0.25">
      <c r="C46" s="11" t="s">
        <v>49</v>
      </c>
      <c r="E46" s="12">
        <f>E44+E45</f>
        <v>1034610</v>
      </c>
      <c r="G46" s="12">
        <f t="shared" ref="G46:I46" si="12">G44+G45</f>
        <v>941500</v>
      </c>
      <c r="I46" s="12">
        <f t="shared" si="12"/>
        <v>357274</v>
      </c>
    </row>
    <row r="47" spans="1:9" x14ac:dyDescent="0.2">
      <c r="A47">
        <v>1231000420</v>
      </c>
      <c r="C47" s="7" t="s">
        <v>50</v>
      </c>
      <c r="E47" s="16">
        <v>250000</v>
      </c>
      <c r="G47" s="16">
        <v>210000</v>
      </c>
      <c r="I47" s="16">
        <v>274747</v>
      </c>
    </row>
    <row r="48" spans="1:9" x14ac:dyDescent="0.2">
      <c r="A48">
        <v>1233100220</v>
      </c>
      <c r="C48" s="7" t="s">
        <v>51</v>
      </c>
      <c r="E48" s="8">
        <v>3100000</v>
      </c>
      <c r="G48" s="8">
        <v>3000000</v>
      </c>
      <c r="I48" s="8">
        <v>4877398</v>
      </c>
    </row>
    <row r="49" spans="1:9" x14ac:dyDescent="0.2">
      <c r="A49">
        <v>1233100221</v>
      </c>
      <c r="C49" s="7" t="s">
        <v>52</v>
      </c>
      <c r="I49" s="8">
        <v>-14</v>
      </c>
    </row>
    <row r="50" spans="1:9" x14ac:dyDescent="0.2">
      <c r="A50">
        <v>1233200422</v>
      </c>
      <c r="C50" s="7" t="s">
        <v>53</v>
      </c>
      <c r="I50" s="8">
        <v>22139</v>
      </c>
    </row>
    <row r="51" spans="1:9" x14ac:dyDescent="0.2">
      <c r="A51">
        <v>1233400810</v>
      </c>
      <c r="C51" s="7" t="s">
        <v>54</v>
      </c>
      <c r="E51" s="9">
        <v>14300000</v>
      </c>
      <c r="G51" s="9">
        <v>13400000</v>
      </c>
      <c r="I51" s="9"/>
    </row>
    <row r="52" spans="1:9" s="10" customFormat="1" ht="15" x14ac:dyDescent="0.25">
      <c r="C52" s="11" t="s">
        <v>55</v>
      </c>
      <c r="E52" s="14">
        <f>SUM(E48:E51)</f>
        <v>17400000</v>
      </c>
      <c r="G52" s="14">
        <f t="shared" ref="G52:I52" si="13">SUM(G48:G51)</f>
        <v>16400000</v>
      </c>
      <c r="I52" s="14">
        <f t="shared" si="13"/>
        <v>4899523</v>
      </c>
    </row>
    <row r="53" spans="1:9" s="10" customFormat="1" ht="15" x14ac:dyDescent="0.25">
      <c r="C53" s="11" t="s">
        <v>56</v>
      </c>
      <c r="E53" s="14">
        <f>E47+E52</f>
        <v>17650000</v>
      </c>
      <c r="G53" s="14">
        <f t="shared" ref="G53:I53" si="14">G47+G52</f>
        <v>16610000</v>
      </c>
      <c r="I53" s="14">
        <f t="shared" si="14"/>
        <v>5174270</v>
      </c>
    </row>
    <row r="54" spans="1:9" x14ac:dyDescent="0.2">
      <c r="A54">
        <v>1242000810</v>
      </c>
      <c r="C54" s="7" t="s">
        <v>57</v>
      </c>
      <c r="E54" s="16">
        <v>180000</v>
      </c>
      <c r="G54" s="16">
        <v>350000</v>
      </c>
      <c r="I54" s="16"/>
    </row>
    <row r="55" spans="1:9" x14ac:dyDescent="0.2">
      <c r="A55">
        <v>1246100420</v>
      </c>
      <c r="C55" s="7" t="s">
        <v>58</v>
      </c>
      <c r="E55" s="8">
        <v>550000</v>
      </c>
      <c r="G55" s="8">
        <v>490000</v>
      </c>
      <c r="I55" s="8">
        <v>231464</v>
      </c>
    </row>
    <row r="56" spans="1:9" x14ac:dyDescent="0.2">
      <c r="A56">
        <v>1246200420</v>
      </c>
      <c r="C56" s="7" t="s">
        <v>59</v>
      </c>
      <c r="E56" s="9"/>
      <c r="G56" s="9"/>
      <c r="I56" s="9">
        <v>18680</v>
      </c>
    </row>
    <row r="57" spans="1:9" s="10" customFormat="1" ht="15" x14ac:dyDescent="0.25">
      <c r="C57" s="11" t="s">
        <v>60</v>
      </c>
      <c r="E57" s="14">
        <f>SUM(E55:E56)</f>
        <v>550000</v>
      </c>
      <c r="G57" s="14">
        <f t="shared" ref="G57:I57" si="15">SUM(G55:G56)</f>
        <v>490000</v>
      </c>
      <c r="I57" s="14">
        <f t="shared" si="15"/>
        <v>250144</v>
      </c>
    </row>
    <row r="58" spans="1:9" s="10" customFormat="1" ht="15" x14ac:dyDescent="0.25">
      <c r="C58" s="11" t="s">
        <v>61</v>
      </c>
      <c r="E58" s="14">
        <f>E54+E57</f>
        <v>730000</v>
      </c>
      <c r="G58" s="14">
        <f t="shared" ref="G58:I58" si="16">G54+G57</f>
        <v>840000</v>
      </c>
      <c r="I58" s="14">
        <f t="shared" si="16"/>
        <v>250144</v>
      </c>
    </row>
    <row r="59" spans="1:9" x14ac:dyDescent="0.2">
      <c r="A59">
        <v>1252000420</v>
      </c>
      <c r="C59" s="7" t="s">
        <v>62</v>
      </c>
      <c r="E59" s="8">
        <v>25000</v>
      </c>
      <c r="G59" s="8">
        <v>20000</v>
      </c>
      <c r="I59" s="8">
        <v>36782</v>
      </c>
    </row>
    <row r="60" spans="1:9" x14ac:dyDescent="0.2">
      <c r="A60">
        <v>1252000421</v>
      </c>
      <c r="C60" s="7" t="s">
        <v>63</v>
      </c>
      <c r="E60" s="8">
        <v>27000</v>
      </c>
      <c r="G60" s="8">
        <v>36000</v>
      </c>
      <c r="I60" s="8">
        <v>18358</v>
      </c>
    </row>
    <row r="61" spans="1:9" x14ac:dyDescent="0.2">
      <c r="A61">
        <v>1252000422</v>
      </c>
      <c r="C61" s="7" t="s">
        <v>64</v>
      </c>
      <c r="E61" s="8">
        <v>35000</v>
      </c>
      <c r="G61" s="8">
        <v>19000</v>
      </c>
      <c r="I61" s="8">
        <v>37920</v>
      </c>
    </row>
    <row r="62" spans="1:9" x14ac:dyDescent="0.2">
      <c r="A62">
        <v>1252000921</v>
      </c>
      <c r="C62" s="7" t="s">
        <v>65</v>
      </c>
      <c r="E62" s="8">
        <v>850000</v>
      </c>
      <c r="G62" s="8">
        <v>600000</v>
      </c>
      <c r="I62" s="8">
        <v>228066</v>
      </c>
    </row>
    <row r="63" spans="1:9" x14ac:dyDescent="0.2">
      <c r="A63">
        <v>1252000922</v>
      </c>
      <c r="C63" s="7" t="s">
        <v>66</v>
      </c>
      <c r="E63" s="9">
        <v>200000</v>
      </c>
      <c r="G63" s="9">
        <v>165000</v>
      </c>
      <c r="I63" s="9">
        <v>255000</v>
      </c>
    </row>
    <row r="64" spans="1:9" s="10" customFormat="1" ht="15" x14ac:dyDescent="0.25">
      <c r="C64" s="11" t="s">
        <v>67</v>
      </c>
      <c r="E64" s="14">
        <f>SUM(E59:E63)</f>
        <v>1137000</v>
      </c>
      <c r="G64" s="14">
        <f t="shared" ref="G64:I64" si="17">SUM(G59:G63)</f>
        <v>840000</v>
      </c>
      <c r="I64" s="14">
        <f t="shared" si="17"/>
        <v>576126</v>
      </c>
    </row>
    <row r="65" spans="1:9" s="10" customFormat="1" ht="15" x14ac:dyDescent="0.25">
      <c r="C65" s="11" t="s">
        <v>68</v>
      </c>
      <c r="E65" s="14">
        <f>E64</f>
        <v>1137000</v>
      </c>
      <c r="G65" s="14">
        <f t="shared" ref="G65:I65" si="18">G64</f>
        <v>840000</v>
      </c>
      <c r="I65" s="14">
        <f t="shared" si="18"/>
        <v>576126</v>
      </c>
    </row>
    <row r="66" spans="1:9" x14ac:dyDescent="0.2">
      <c r="A66">
        <v>1269000662</v>
      </c>
      <c r="C66" s="7" t="s">
        <v>69</v>
      </c>
      <c r="E66" s="8">
        <v>7500000</v>
      </c>
      <c r="G66" s="8">
        <v>9000000</v>
      </c>
      <c r="I66" s="8">
        <v>8230020</v>
      </c>
    </row>
    <row r="67" spans="1:9" x14ac:dyDescent="0.2">
      <c r="A67">
        <v>1269000691</v>
      </c>
      <c r="C67" s="7" t="s">
        <v>70</v>
      </c>
      <c r="E67" s="9">
        <v>50000</v>
      </c>
      <c r="G67" s="9">
        <v>40000</v>
      </c>
      <c r="I67" s="9">
        <v>121897</v>
      </c>
    </row>
    <row r="68" spans="1:9" s="10" customFormat="1" ht="15" x14ac:dyDescent="0.25">
      <c r="C68" s="11" t="s">
        <v>71</v>
      </c>
      <c r="E68" s="14">
        <f>SUM(E66:E67)</f>
        <v>7550000</v>
      </c>
      <c r="G68" s="14">
        <f t="shared" ref="G68:I68" si="19">SUM(G66:G67)</f>
        <v>9040000</v>
      </c>
      <c r="I68" s="14">
        <f t="shared" si="19"/>
        <v>8351917</v>
      </c>
    </row>
    <row r="69" spans="1:9" s="10" customFormat="1" ht="15" x14ac:dyDescent="0.25">
      <c r="C69" s="11" t="s">
        <v>72</v>
      </c>
      <c r="E69" s="14">
        <f>E68</f>
        <v>7550000</v>
      </c>
      <c r="G69" s="14">
        <f t="shared" ref="G69:I69" si="20">G68</f>
        <v>9040000</v>
      </c>
      <c r="I69" s="14">
        <f t="shared" si="20"/>
        <v>8351917</v>
      </c>
    </row>
    <row r="70" spans="1:9" x14ac:dyDescent="0.2">
      <c r="A70">
        <v>1281000420</v>
      </c>
      <c r="C70" s="7" t="s">
        <v>73</v>
      </c>
      <c r="E70" s="8">
        <v>5500000</v>
      </c>
      <c r="G70" s="8">
        <v>3950000</v>
      </c>
      <c r="I70" s="8">
        <v>5870056</v>
      </c>
    </row>
    <row r="71" spans="1:9" x14ac:dyDescent="0.2">
      <c r="A71">
        <v>1281000421</v>
      </c>
      <c r="C71" s="7" t="s">
        <v>74</v>
      </c>
      <c r="E71" s="8">
        <v>6994000</v>
      </c>
      <c r="G71" s="8">
        <v>7200000</v>
      </c>
      <c r="I71" s="8">
        <v>5478759</v>
      </c>
    </row>
    <row r="72" spans="1:9" x14ac:dyDescent="0.2">
      <c r="A72">
        <v>1281000423</v>
      </c>
      <c r="C72" s="7" t="s">
        <v>75</v>
      </c>
      <c r="G72" s="8">
        <v>180000</v>
      </c>
      <c r="I72" s="8">
        <v>29462</v>
      </c>
    </row>
    <row r="73" spans="1:9" x14ac:dyDescent="0.2">
      <c r="A73">
        <v>1281100422</v>
      </c>
      <c r="C73" s="7" t="s">
        <v>76</v>
      </c>
      <c r="E73" s="9">
        <v>35000</v>
      </c>
      <c r="G73" s="9">
        <v>30000</v>
      </c>
      <c r="I73" s="9">
        <v>5532</v>
      </c>
    </row>
    <row r="74" spans="1:9" s="10" customFormat="1" ht="15" x14ac:dyDescent="0.25">
      <c r="C74" s="11" t="s">
        <v>77</v>
      </c>
      <c r="E74" s="12">
        <f>SUM(E70:E73)</f>
        <v>12529000</v>
      </c>
      <c r="G74" s="12">
        <f t="shared" ref="G74:I74" si="21">SUM(G70:G73)</f>
        <v>11360000</v>
      </c>
      <c r="I74" s="12">
        <f t="shared" si="21"/>
        <v>11383809</v>
      </c>
    </row>
    <row r="75" spans="1:9" x14ac:dyDescent="0.2">
      <c r="A75">
        <v>1282000690</v>
      </c>
      <c r="C75" s="7" t="s">
        <v>78</v>
      </c>
      <c r="I75" s="8">
        <v>-500</v>
      </c>
    </row>
    <row r="76" spans="1:9" x14ac:dyDescent="0.2">
      <c r="A76">
        <v>1282000691</v>
      </c>
      <c r="C76" s="7" t="s">
        <v>79</v>
      </c>
      <c r="E76" s="8">
        <v>75000</v>
      </c>
      <c r="G76" s="8">
        <v>60000</v>
      </c>
      <c r="I76" s="8">
        <v>73404</v>
      </c>
    </row>
    <row r="77" spans="1:9" x14ac:dyDescent="0.2">
      <c r="A77">
        <v>1282001990</v>
      </c>
      <c r="C77" s="7" t="s">
        <v>80</v>
      </c>
      <c r="E77" s="8">
        <v>180000</v>
      </c>
    </row>
    <row r="78" spans="1:9" x14ac:dyDescent="0.2">
      <c r="A78">
        <v>1282100420</v>
      </c>
      <c r="C78" s="7" t="s">
        <v>81</v>
      </c>
      <c r="E78" s="9">
        <v>915000</v>
      </c>
      <c r="G78" s="9">
        <v>910000</v>
      </c>
      <c r="I78" s="9">
        <v>1199760</v>
      </c>
    </row>
    <row r="79" spans="1:9" s="10" customFormat="1" ht="15" x14ac:dyDescent="0.25">
      <c r="C79" s="11" t="s">
        <v>82</v>
      </c>
      <c r="E79" s="14">
        <f>SUM(E75:E78)</f>
        <v>1170000</v>
      </c>
      <c r="G79" s="14">
        <f t="shared" ref="G79:I79" si="22">SUM(G75:G78)</f>
        <v>970000</v>
      </c>
      <c r="I79" s="14">
        <f t="shared" si="22"/>
        <v>1272664</v>
      </c>
    </row>
    <row r="80" spans="1:9" s="10" customFormat="1" ht="15" x14ac:dyDescent="0.25">
      <c r="C80" s="11" t="s">
        <v>83</v>
      </c>
      <c r="E80" s="14">
        <f>E74+E79</f>
        <v>13699000</v>
      </c>
      <c r="G80" s="14">
        <f t="shared" ref="G80:I80" si="23">G74+G79</f>
        <v>12330000</v>
      </c>
      <c r="I80" s="14">
        <f t="shared" si="23"/>
        <v>12656473</v>
      </c>
    </row>
    <row r="81" spans="1:9" s="10" customFormat="1" ht="15.75" thickBot="1" x14ac:dyDescent="0.3">
      <c r="A81" s="11" t="s">
        <v>84</v>
      </c>
      <c r="C81" s="11"/>
      <c r="E81" s="15">
        <f>E40+E46+E53+E58+E65+E69+E80</f>
        <v>49267610</v>
      </c>
      <c r="G81" s="15">
        <f t="shared" ref="G81:I81" si="24">G40+G46+G53+G58+G65+G69+G80</f>
        <v>49108500</v>
      </c>
      <c r="I81" s="15">
        <f t="shared" si="24"/>
        <v>29140103</v>
      </c>
    </row>
    <row r="82" spans="1:9" x14ac:dyDescent="0.2">
      <c r="A82">
        <v>1311000420</v>
      </c>
      <c r="C82" s="7" t="s">
        <v>85</v>
      </c>
      <c r="E82" s="8">
        <v>1080000</v>
      </c>
      <c r="G82" s="8">
        <v>1100000</v>
      </c>
      <c r="I82" s="8">
        <v>1332984</v>
      </c>
    </row>
    <row r="83" spans="1:9" x14ac:dyDescent="0.2">
      <c r="A83">
        <v>1311000920</v>
      </c>
      <c r="C83" s="7" t="s">
        <v>86</v>
      </c>
      <c r="E83" s="8">
        <v>464241</v>
      </c>
      <c r="G83" s="8">
        <v>927606</v>
      </c>
      <c r="I83" s="8">
        <v>232151</v>
      </c>
    </row>
    <row r="84" spans="1:9" x14ac:dyDescent="0.2">
      <c r="A84">
        <v>1311100421</v>
      </c>
      <c r="C84" s="7" t="s">
        <v>87</v>
      </c>
      <c r="E84" s="8">
        <v>27000</v>
      </c>
      <c r="G84" s="8">
        <v>27000</v>
      </c>
    </row>
    <row r="85" spans="1:9" x14ac:dyDescent="0.2">
      <c r="A85">
        <v>1311100781</v>
      </c>
      <c r="C85" s="7" t="s">
        <v>88</v>
      </c>
      <c r="E85" s="8">
        <v>445000</v>
      </c>
      <c r="G85" s="8">
        <v>370000</v>
      </c>
      <c r="I85" s="8">
        <v>555447</v>
      </c>
    </row>
    <row r="86" spans="1:9" x14ac:dyDescent="0.2">
      <c r="A86">
        <v>1311100782</v>
      </c>
      <c r="C86" s="7" t="s">
        <v>89</v>
      </c>
      <c r="E86" s="8">
        <v>130000</v>
      </c>
      <c r="G86" s="8">
        <v>150000</v>
      </c>
      <c r="I86" s="8">
        <v>181924</v>
      </c>
    </row>
    <row r="87" spans="1:9" x14ac:dyDescent="0.2">
      <c r="A87">
        <v>1311100920</v>
      </c>
      <c r="C87" s="7" t="s">
        <v>90</v>
      </c>
      <c r="E87" s="8">
        <v>276344</v>
      </c>
      <c r="G87" s="8">
        <v>276344</v>
      </c>
      <c r="I87" s="8">
        <v>276343</v>
      </c>
    </row>
    <row r="88" spans="1:9" x14ac:dyDescent="0.2">
      <c r="A88">
        <v>1311110920</v>
      </c>
      <c r="C88" s="7" t="s">
        <v>91</v>
      </c>
      <c r="E88" s="8">
        <v>150000</v>
      </c>
      <c r="G88" s="8">
        <v>251000</v>
      </c>
      <c r="I88" s="8">
        <v>134797</v>
      </c>
    </row>
    <row r="89" spans="1:9" x14ac:dyDescent="0.2">
      <c r="A89">
        <v>1311120920</v>
      </c>
      <c r="C89" s="7" t="s">
        <v>92</v>
      </c>
      <c r="E89" s="8">
        <v>500000</v>
      </c>
      <c r="G89" s="8">
        <v>500000</v>
      </c>
      <c r="I89" s="8">
        <v>152453</v>
      </c>
    </row>
    <row r="90" spans="1:9" x14ac:dyDescent="0.2">
      <c r="A90">
        <v>1311200921</v>
      </c>
      <c r="C90" s="7" t="s">
        <v>93</v>
      </c>
      <c r="G90" s="8">
        <v>178575</v>
      </c>
    </row>
    <row r="91" spans="1:9" x14ac:dyDescent="0.2">
      <c r="A91">
        <v>1311999999</v>
      </c>
      <c r="C91" s="7" t="s">
        <v>94</v>
      </c>
      <c r="E91" s="9">
        <v>200000</v>
      </c>
      <c r="G91" s="9">
        <v>200000</v>
      </c>
      <c r="I91" s="9">
        <v>100000</v>
      </c>
    </row>
    <row r="92" spans="1:9" s="10" customFormat="1" ht="15" x14ac:dyDescent="0.25">
      <c r="C92" s="11" t="s">
        <v>95</v>
      </c>
      <c r="E92" s="12">
        <f>SUM(E82:E91)</f>
        <v>3272585</v>
      </c>
      <c r="G92" s="12">
        <f t="shared" ref="G92:I92" si="25">SUM(G82:G91)</f>
        <v>3980525</v>
      </c>
      <c r="I92" s="12">
        <f t="shared" si="25"/>
        <v>2966099</v>
      </c>
    </row>
    <row r="93" spans="1:9" x14ac:dyDescent="0.2">
      <c r="A93">
        <v>1312000422</v>
      </c>
      <c r="C93" s="7" t="s">
        <v>96</v>
      </c>
      <c r="I93" s="8">
        <v>3437</v>
      </c>
    </row>
    <row r="94" spans="1:9" x14ac:dyDescent="0.2">
      <c r="A94">
        <v>1312000921</v>
      </c>
      <c r="C94" s="7" t="s">
        <v>97</v>
      </c>
      <c r="E94" s="8">
        <v>290000</v>
      </c>
      <c r="G94" s="8">
        <v>130000</v>
      </c>
      <c r="I94" s="8">
        <v>123007</v>
      </c>
    </row>
    <row r="95" spans="1:9" x14ac:dyDescent="0.2">
      <c r="A95">
        <v>1312200422</v>
      </c>
      <c r="C95" s="7" t="s">
        <v>98</v>
      </c>
      <c r="E95" s="8">
        <v>820000</v>
      </c>
      <c r="G95" s="8">
        <v>1055000</v>
      </c>
      <c r="I95" s="8">
        <v>1019547</v>
      </c>
    </row>
    <row r="96" spans="1:9" x14ac:dyDescent="0.2">
      <c r="A96">
        <v>1312200920</v>
      </c>
      <c r="C96" s="7" t="s">
        <v>99</v>
      </c>
      <c r="E96" s="8">
        <v>10155000</v>
      </c>
      <c r="G96" s="8">
        <v>11500000</v>
      </c>
      <c r="I96" s="8">
        <v>10275263</v>
      </c>
    </row>
    <row r="97" spans="1:9" x14ac:dyDescent="0.2">
      <c r="A97">
        <v>1312210920</v>
      </c>
      <c r="C97" s="7" t="s">
        <v>100</v>
      </c>
      <c r="E97" s="8">
        <v>1480000</v>
      </c>
      <c r="G97" s="8">
        <v>1180000</v>
      </c>
      <c r="I97" s="8">
        <v>1233160</v>
      </c>
    </row>
    <row r="98" spans="1:9" x14ac:dyDescent="0.2">
      <c r="A98">
        <v>1312300920</v>
      </c>
      <c r="C98" s="7" t="s">
        <v>101</v>
      </c>
      <c r="E98" s="8">
        <v>22000000</v>
      </c>
      <c r="G98" s="8">
        <v>23000000</v>
      </c>
      <c r="I98" s="8">
        <v>21887553</v>
      </c>
    </row>
    <row r="99" spans="1:9" x14ac:dyDescent="0.2">
      <c r="A99">
        <v>1312400920</v>
      </c>
      <c r="C99" s="7" t="s">
        <v>102</v>
      </c>
      <c r="E99" s="8">
        <v>1400000</v>
      </c>
      <c r="G99" s="8">
        <v>1600000</v>
      </c>
      <c r="I99" s="8">
        <v>1666287</v>
      </c>
    </row>
    <row r="100" spans="1:9" x14ac:dyDescent="0.2">
      <c r="A100">
        <v>1312400921</v>
      </c>
      <c r="C100" s="7" t="s">
        <v>103</v>
      </c>
      <c r="E100" s="9">
        <v>662400</v>
      </c>
      <c r="G100" s="9">
        <v>444225</v>
      </c>
      <c r="I100" s="9">
        <v>576210</v>
      </c>
    </row>
    <row r="101" spans="1:9" s="10" customFormat="1" ht="15" x14ac:dyDescent="0.25">
      <c r="C101" s="11" t="s">
        <v>104</v>
      </c>
      <c r="E101" s="12">
        <f>SUM(E93:E100)</f>
        <v>36807400</v>
      </c>
      <c r="G101" s="12">
        <f t="shared" ref="G101:I101" si="26">SUM(G93:G100)</f>
        <v>38909225</v>
      </c>
      <c r="I101" s="12">
        <f t="shared" si="26"/>
        <v>36784464</v>
      </c>
    </row>
    <row r="102" spans="1:9" x14ac:dyDescent="0.2">
      <c r="A102">
        <v>1313000920</v>
      </c>
      <c r="C102" s="7" t="s">
        <v>105</v>
      </c>
      <c r="E102" s="8">
        <v>20000</v>
      </c>
      <c r="G102" s="8">
        <v>48000</v>
      </c>
      <c r="I102" s="8">
        <v>10416</v>
      </c>
    </row>
    <row r="103" spans="1:9" x14ac:dyDescent="0.2">
      <c r="A103">
        <v>1313000924</v>
      </c>
      <c r="C103" s="7" t="s">
        <v>106</v>
      </c>
      <c r="E103" s="8">
        <v>8123717</v>
      </c>
      <c r="G103" s="8">
        <v>8091478</v>
      </c>
      <c r="I103" s="8">
        <v>5750155</v>
      </c>
    </row>
    <row r="104" spans="1:9" x14ac:dyDescent="0.2">
      <c r="A104">
        <v>1313000927</v>
      </c>
      <c r="C104" s="7" t="s">
        <v>107</v>
      </c>
      <c r="E104" s="8">
        <v>65000</v>
      </c>
      <c r="G104" s="8">
        <v>60000</v>
      </c>
      <c r="I104" s="8">
        <v>62888</v>
      </c>
    </row>
    <row r="105" spans="1:9" x14ac:dyDescent="0.2">
      <c r="A105">
        <v>1313100921</v>
      </c>
      <c r="C105" s="7" t="s">
        <v>108</v>
      </c>
      <c r="I105" s="8">
        <v>78774</v>
      </c>
    </row>
    <row r="106" spans="1:9" x14ac:dyDescent="0.2">
      <c r="A106">
        <v>1313200430</v>
      </c>
      <c r="C106" s="7" t="s">
        <v>109</v>
      </c>
      <c r="E106" s="8">
        <v>1500000</v>
      </c>
      <c r="G106" s="8">
        <v>1503000</v>
      </c>
      <c r="I106" s="8">
        <v>1178659</v>
      </c>
    </row>
    <row r="107" spans="1:9" x14ac:dyDescent="0.2">
      <c r="A107">
        <v>1313200920</v>
      </c>
      <c r="C107" s="7" t="s">
        <v>110</v>
      </c>
      <c r="E107" s="8">
        <v>9400000</v>
      </c>
      <c r="G107" s="8">
        <v>8200000</v>
      </c>
      <c r="I107" s="8">
        <v>7876069</v>
      </c>
    </row>
    <row r="108" spans="1:9" x14ac:dyDescent="0.2">
      <c r="A108">
        <v>1313201430</v>
      </c>
      <c r="C108" s="7" t="s">
        <v>111</v>
      </c>
      <c r="I108" s="8">
        <v>29415</v>
      </c>
    </row>
    <row r="109" spans="1:9" x14ac:dyDescent="0.2">
      <c r="A109">
        <v>1313202430</v>
      </c>
      <c r="C109" s="7" t="s">
        <v>112</v>
      </c>
      <c r="E109" s="8">
        <v>60000</v>
      </c>
    </row>
    <row r="110" spans="1:9" x14ac:dyDescent="0.2">
      <c r="A110">
        <v>1313203430</v>
      </c>
      <c r="C110" s="7" t="s">
        <v>113</v>
      </c>
      <c r="E110" s="8">
        <v>57690</v>
      </c>
      <c r="G110" s="8">
        <v>57690</v>
      </c>
      <c r="I110" s="8">
        <v>42552</v>
      </c>
    </row>
    <row r="111" spans="1:9" x14ac:dyDescent="0.2">
      <c r="A111">
        <v>1313204430</v>
      </c>
      <c r="C111" s="7" t="s">
        <v>114</v>
      </c>
      <c r="E111" s="8">
        <v>54480</v>
      </c>
      <c r="G111" s="8">
        <v>50000</v>
      </c>
      <c r="I111" s="8">
        <v>45200</v>
      </c>
    </row>
    <row r="112" spans="1:9" x14ac:dyDescent="0.2">
      <c r="A112">
        <v>1313205430</v>
      </c>
      <c r="C112" s="7" t="s">
        <v>115</v>
      </c>
      <c r="E112" s="8">
        <v>8000</v>
      </c>
      <c r="I112" s="8">
        <v>8000</v>
      </c>
    </row>
    <row r="113" spans="1:9" x14ac:dyDescent="0.2">
      <c r="A113">
        <v>1313208430</v>
      </c>
      <c r="C113" s="7" t="s">
        <v>116</v>
      </c>
      <c r="E113" s="8">
        <v>17265</v>
      </c>
      <c r="G113" s="8">
        <v>19792</v>
      </c>
      <c r="I113" s="8">
        <v>19792</v>
      </c>
    </row>
    <row r="114" spans="1:9" x14ac:dyDescent="0.2">
      <c r="A114">
        <v>1313209430</v>
      </c>
      <c r="C114" s="7" t="s">
        <v>117</v>
      </c>
      <c r="E114" s="8">
        <v>100108</v>
      </c>
      <c r="G114" s="8">
        <v>115000</v>
      </c>
      <c r="I114" s="8">
        <v>48800</v>
      </c>
    </row>
    <row r="115" spans="1:9" x14ac:dyDescent="0.2">
      <c r="A115">
        <v>1313210430</v>
      </c>
      <c r="C115" s="7" t="s">
        <v>118</v>
      </c>
      <c r="E115" s="8">
        <v>65000</v>
      </c>
      <c r="G115" s="8">
        <v>65120</v>
      </c>
    </row>
    <row r="116" spans="1:9" x14ac:dyDescent="0.2">
      <c r="A116">
        <v>1313210920</v>
      </c>
      <c r="C116" s="7" t="s">
        <v>119</v>
      </c>
      <c r="E116" s="8">
        <v>260000</v>
      </c>
      <c r="G116" s="8">
        <v>235000</v>
      </c>
      <c r="I116" s="8">
        <v>243842</v>
      </c>
    </row>
    <row r="117" spans="1:9" x14ac:dyDescent="0.2">
      <c r="A117">
        <v>1313221920</v>
      </c>
      <c r="C117" s="7" t="s">
        <v>120</v>
      </c>
      <c r="E117" s="8">
        <v>280000</v>
      </c>
      <c r="G117" s="8">
        <v>235000</v>
      </c>
      <c r="I117" s="8">
        <v>216068</v>
      </c>
    </row>
    <row r="118" spans="1:9" x14ac:dyDescent="0.2">
      <c r="A118">
        <v>1313300920</v>
      </c>
      <c r="C118" s="7" t="s">
        <v>121</v>
      </c>
      <c r="E118" s="8">
        <v>13500000</v>
      </c>
      <c r="G118" s="8">
        <v>12400000</v>
      </c>
      <c r="I118" s="8">
        <v>11420181</v>
      </c>
    </row>
    <row r="119" spans="1:9" x14ac:dyDescent="0.2">
      <c r="A119">
        <v>1313300921</v>
      </c>
      <c r="C119" s="7" t="s">
        <v>122</v>
      </c>
      <c r="E119" s="8">
        <v>3120000</v>
      </c>
      <c r="G119" s="8">
        <v>3880000</v>
      </c>
      <c r="I119" s="8">
        <v>3720303</v>
      </c>
    </row>
    <row r="120" spans="1:9" x14ac:dyDescent="0.2">
      <c r="A120">
        <v>1313310920</v>
      </c>
      <c r="C120" s="7" t="s">
        <v>123</v>
      </c>
      <c r="E120" s="8">
        <v>6600000</v>
      </c>
      <c r="G120" s="8">
        <v>6400000</v>
      </c>
      <c r="I120" s="8">
        <v>4250750</v>
      </c>
    </row>
    <row r="121" spans="1:9" x14ac:dyDescent="0.2">
      <c r="A121">
        <v>1313310921</v>
      </c>
      <c r="C121" s="7" t="s">
        <v>124</v>
      </c>
      <c r="E121" s="8">
        <v>7500000</v>
      </c>
      <c r="G121" s="8">
        <v>6700000</v>
      </c>
      <c r="I121" s="8">
        <v>6716306</v>
      </c>
    </row>
    <row r="122" spans="1:9" x14ac:dyDescent="0.2">
      <c r="A122">
        <v>1313320920</v>
      </c>
      <c r="C122" s="7" t="s">
        <v>125</v>
      </c>
      <c r="E122" s="8">
        <v>16300000</v>
      </c>
      <c r="G122" s="8">
        <v>14500000</v>
      </c>
      <c r="I122" s="8">
        <v>13208566</v>
      </c>
    </row>
    <row r="123" spans="1:9" x14ac:dyDescent="0.2">
      <c r="A123">
        <v>1313320921</v>
      </c>
      <c r="C123" s="7" t="s">
        <v>126</v>
      </c>
      <c r="E123" s="8">
        <v>180000</v>
      </c>
      <c r="G123" s="8">
        <v>210000</v>
      </c>
      <c r="I123" s="8">
        <v>116937</v>
      </c>
    </row>
    <row r="124" spans="1:9" x14ac:dyDescent="0.2">
      <c r="A124">
        <v>1313330920</v>
      </c>
      <c r="C124" s="7" t="s">
        <v>127</v>
      </c>
      <c r="E124" s="8">
        <v>1800000</v>
      </c>
      <c r="G124" s="8">
        <v>1500000</v>
      </c>
      <c r="I124" s="8">
        <v>1635777</v>
      </c>
    </row>
    <row r="125" spans="1:9" x14ac:dyDescent="0.2">
      <c r="A125">
        <v>1313330921</v>
      </c>
      <c r="C125" s="7" t="s">
        <v>128</v>
      </c>
      <c r="E125" s="8">
        <v>319900</v>
      </c>
      <c r="G125" s="8">
        <v>305000</v>
      </c>
    </row>
    <row r="126" spans="1:9" x14ac:dyDescent="0.2">
      <c r="A126">
        <v>1313400920</v>
      </c>
      <c r="C126" s="7" t="s">
        <v>129</v>
      </c>
      <c r="E126" s="8">
        <v>65000</v>
      </c>
      <c r="G126" s="8">
        <v>65000</v>
      </c>
      <c r="I126" s="8">
        <v>60723</v>
      </c>
    </row>
    <row r="127" spans="1:9" x14ac:dyDescent="0.2">
      <c r="A127">
        <v>1313400921</v>
      </c>
      <c r="C127" s="7" t="s">
        <v>130</v>
      </c>
      <c r="E127" s="8">
        <v>100000</v>
      </c>
      <c r="G127" s="8">
        <v>146250</v>
      </c>
      <c r="I127" s="8">
        <v>287248</v>
      </c>
    </row>
    <row r="128" spans="1:9" x14ac:dyDescent="0.2">
      <c r="A128">
        <v>1313500440</v>
      </c>
      <c r="C128" s="7" t="s">
        <v>131</v>
      </c>
      <c r="E128" s="8">
        <v>4900000</v>
      </c>
      <c r="G128" s="8">
        <v>3838000</v>
      </c>
      <c r="I128" s="8">
        <v>3419960</v>
      </c>
    </row>
    <row r="129" spans="1:9" x14ac:dyDescent="0.2">
      <c r="A129">
        <v>1313500441</v>
      </c>
      <c r="C129" s="7" t="s">
        <v>132</v>
      </c>
      <c r="E129" s="8">
        <v>330000</v>
      </c>
      <c r="G129" s="8">
        <v>325000</v>
      </c>
      <c r="I129" s="8">
        <v>302686</v>
      </c>
    </row>
    <row r="130" spans="1:9" x14ac:dyDescent="0.2">
      <c r="A130">
        <v>1313500442</v>
      </c>
      <c r="C130" s="7" t="s">
        <v>133</v>
      </c>
      <c r="G130" s="8">
        <v>260000</v>
      </c>
      <c r="I130" s="8">
        <v>189375</v>
      </c>
    </row>
    <row r="131" spans="1:9" x14ac:dyDescent="0.2">
      <c r="A131">
        <v>1313500920</v>
      </c>
      <c r="C131" s="7" t="s">
        <v>134</v>
      </c>
      <c r="E131" s="8">
        <v>1350000</v>
      </c>
      <c r="G131" s="8">
        <v>1700000</v>
      </c>
      <c r="I131" s="8">
        <v>2694694</v>
      </c>
    </row>
    <row r="132" spans="1:9" x14ac:dyDescent="0.2">
      <c r="A132">
        <v>1313600920</v>
      </c>
      <c r="C132" s="7" t="s">
        <v>135</v>
      </c>
      <c r="E132" s="8">
        <v>1202000</v>
      </c>
      <c r="G132" s="8">
        <v>1201814</v>
      </c>
      <c r="I132" s="8">
        <v>886115</v>
      </c>
    </row>
    <row r="133" spans="1:9" x14ac:dyDescent="0.2">
      <c r="A133">
        <v>1313700920</v>
      </c>
      <c r="C133" s="7" t="s">
        <v>136</v>
      </c>
      <c r="E133" s="8">
        <v>1350000</v>
      </c>
      <c r="G133" s="8">
        <v>1600000</v>
      </c>
      <c r="I133" s="8">
        <v>1945351</v>
      </c>
    </row>
    <row r="134" spans="1:9" x14ac:dyDescent="0.2">
      <c r="A134">
        <v>1313800920</v>
      </c>
      <c r="C134" s="7" t="s">
        <v>137</v>
      </c>
      <c r="E134" s="8">
        <v>1300000</v>
      </c>
      <c r="G134" s="8">
        <v>1300000</v>
      </c>
      <c r="I134" s="8">
        <v>1360609</v>
      </c>
    </row>
    <row r="135" spans="1:9" x14ac:dyDescent="0.2">
      <c r="A135">
        <v>1313930420</v>
      </c>
      <c r="C135" s="7" t="s">
        <v>138</v>
      </c>
      <c r="E135" s="8">
        <v>60000</v>
      </c>
      <c r="G135" s="8">
        <v>120000</v>
      </c>
      <c r="I135" s="8">
        <v>22050</v>
      </c>
    </row>
    <row r="136" spans="1:9" x14ac:dyDescent="0.2">
      <c r="A136">
        <v>1313930920</v>
      </c>
      <c r="C136" s="7" t="s">
        <v>139</v>
      </c>
      <c r="E136" s="8">
        <v>27400094</v>
      </c>
      <c r="G136" s="8">
        <v>124400</v>
      </c>
      <c r="I136" s="8">
        <v>21280</v>
      </c>
    </row>
    <row r="137" spans="1:9" x14ac:dyDescent="0.2">
      <c r="A137">
        <v>1313930921</v>
      </c>
      <c r="C137" s="7" t="s">
        <v>140</v>
      </c>
      <c r="E137" s="8">
        <v>140000</v>
      </c>
      <c r="G137" s="8">
        <v>240000</v>
      </c>
    </row>
    <row r="138" spans="1:9" x14ac:dyDescent="0.2">
      <c r="A138">
        <v>1313930922</v>
      </c>
      <c r="C138" s="7" t="s">
        <v>141</v>
      </c>
      <c r="E138" s="9">
        <v>9215101</v>
      </c>
      <c r="G138" s="9"/>
      <c r="I138" s="9"/>
    </row>
    <row r="139" spans="1:9" s="10" customFormat="1" ht="15" x14ac:dyDescent="0.25">
      <c r="C139" s="11" t="s">
        <v>142</v>
      </c>
      <c r="E139" s="12">
        <f>SUM(E102:E138)</f>
        <v>116743355</v>
      </c>
      <c r="G139" s="12">
        <f t="shared" ref="G139:I139" si="27">SUM(G102:G138)</f>
        <v>75495544</v>
      </c>
      <c r="I139" s="12">
        <f t="shared" si="27"/>
        <v>67869541</v>
      </c>
    </row>
    <row r="140" spans="1:9" x14ac:dyDescent="0.2">
      <c r="A140">
        <v>1316000740</v>
      </c>
      <c r="C140" s="7" t="s">
        <v>143</v>
      </c>
      <c r="E140" s="16">
        <v>250000</v>
      </c>
      <c r="G140" s="16">
        <v>250000</v>
      </c>
      <c r="I140" s="16">
        <v>168000</v>
      </c>
    </row>
    <row r="141" spans="1:9" x14ac:dyDescent="0.2">
      <c r="A141">
        <v>1317000920</v>
      </c>
      <c r="C141" s="7" t="s">
        <v>144</v>
      </c>
      <c r="E141" s="8">
        <v>3650000</v>
      </c>
      <c r="G141" s="8">
        <v>3100000</v>
      </c>
      <c r="I141" s="8">
        <v>3801279</v>
      </c>
    </row>
    <row r="142" spans="1:9" x14ac:dyDescent="0.2">
      <c r="A142">
        <v>1317100920</v>
      </c>
      <c r="C142" s="7" t="s">
        <v>145</v>
      </c>
      <c r="E142" s="8">
        <v>400000</v>
      </c>
      <c r="G142" s="8">
        <v>360000</v>
      </c>
      <c r="I142" s="8">
        <v>346074</v>
      </c>
    </row>
    <row r="143" spans="1:9" x14ac:dyDescent="0.2">
      <c r="A143">
        <v>1317300920</v>
      </c>
      <c r="C143" s="7" t="s">
        <v>146</v>
      </c>
      <c r="E143" s="8">
        <v>2800000</v>
      </c>
      <c r="G143" s="8">
        <v>2614500</v>
      </c>
      <c r="I143" s="8">
        <v>2036721</v>
      </c>
    </row>
    <row r="144" spans="1:9" x14ac:dyDescent="0.2">
      <c r="A144">
        <v>1317300922</v>
      </c>
      <c r="C144" s="7" t="s">
        <v>147</v>
      </c>
      <c r="E144" s="8">
        <v>115000</v>
      </c>
      <c r="G144" s="8">
        <v>130000</v>
      </c>
      <c r="I144" s="8">
        <v>114273</v>
      </c>
    </row>
    <row r="145" spans="1:9" x14ac:dyDescent="0.2">
      <c r="A145">
        <v>1317500410</v>
      </c>
      <c r="C145" s="7" t="s">
        <v>148</v>
      </c>
      <c r="E145" s="8">
        <v>180000</v>
      </c>
      <c r="G145" s="8">
        <v>135000</v>
      </c>
      <c r="I145" s="8">
        <v>161114</v>
      </c>
    </row>
    <row r="146" spans="1:9" x14ac:dyDescent="0.2">
      <c r="A146">
        <v>1317500411</v>
      </c>
      <c r="C146" s="7" t="s">
        <v>149</v>
      </c>
      <c r="E146" s="8">
        <v>360000</v>
      </c>
      <c r="G146" s="8">
        <v>530000</v>
      </c>
      <c r="I146" s="8">
        <v>381507</v>
      </c>
    </row>
    <row r="147" spans="1:9" x14ac:dyDescent="0.2">
      <c r="A147">
        <v>1317600740</v>
      </c>
      <c r="C147" s="7" t="s">
        <v>150</v>
      </c>
      <c r="E147" s="8">
        <v>150000</v>
      </c>
      <c r="G147" s="8">
        <v>129000</v>
      </c>
      <c r="I147" s="8">
        <v>70604</v>
      </c>
    </row>
    <row r="148" spans="1:9" x14ac:dyDescent="0.2">
      <c r="A148">
        <v>1317600920</v>
      </c>
      <c r="C148" s="7" t="s">
        <v>151</v>
      </c>
      <c r="E148" s="8">
        <v>400000</v>
      </c>
      <c r="G148" s="8">
        <v>510000</v>
      </c>
      <c r="I148" s="8">
        <v>171804</v>
      </c>
    </row>
    <row r="149" spans="1:9" x14ac:dyDescent="0.2">
      <c r="A149">
        <v>1317600921</v>
      </c>
      <c r="C149" s="7" t="s">
        <v>152</v>
      </c>
      <c r="E149" s="8">
        <v>170000</v>
      </c>
      <c r="G149" s="8">
        <v>160000</v>
      </c>
      <c r="I149" s="8">
        <v>160854</v>
      </c>
    </row>
    <row r="150" spans="1:9" x14ac:dyDescent="0.2">
      <c r="A150">
        <v>1317700920</v>
      </c>
      <c r="C150" s="7" t="s">
        <v>153</v>
      </c>
      <c r="E150" s="8">
        <v>490000</v>
      </c>
      <c r="G150" s="8">
        <v>470000</v>
      </c>
      <c r="I150" s="8">
        <v>372223</v>
      </c>
    </row>
    <row r="151" spans="1:9" x14ac:dyDescent="0.2">
      <c r="A151">
        <v>1317800920</v>
      </c>
      <c r="C151" s="7" t="s">
        <v>154</v>
      </c>
      <c r="E151" s="8">
        <v>1440000</v>
      </c>
      <c r="G151" s="8">
        <v>1650000</v>
      </c>
      <c r="I151" s="8">
        <v>1093719</v>
      </c>
    </row>
    <row r="152" spans="1:9" x14ac:dyDescent="0.2">
      <c r="A152">
        <v>1317900720</v>
      </c>
      <c r="C152" s="7" t="s">
        <v>155</v>
      </c>
      <c r="E152" s="8">
        <v>27000</v>
      </c>
      <c r="G152" s="8">
        <v>90000</v>
      </c>
    </row>
    <row r="153" spans="1:9" x14ac:dyDescent="0.2">
      <c r="A153">
        <v>1317900920</v>
      </c>
      <c r="C153" s="7" t="s">
        <v>156</v>
      </c>
      <c r="I153" s="8">
        <v>6192</v>
      </c>
    </row>
    <row r="154" spans="1:9" x14ac:dyDescent="0.2">
      <c r="A154">
        <v>1317910920</v>
      </c>
      <c r="C154" s="7" t="s">
        <v>157</v>
      </c>
      <c r="E154" s="9">
        <v>370000</v>
      </c>
      <c r="G154" s="9">
        <v>370000</v>
      </c>
      <c r="I154" s="9">
        <v>368120</v>
      </c>
    </row>
    <row r="155" spans="1:9" s="10" customFormat="1" ht="15" x14ac:dyDescent="0.25">
      <c r="C155" s="11" t="s">
        <v>158</v>
      </c>
      <c r="E155" s="12">
        <f>SUM(E141:E154)</f>
        <v>10552000</v>
      </c>
      <c r="G155" s="12">
        <f t="shared" ref="G155:I155" si="28">SUM(G141:G154)</f>
        <v>10248500</v>
      </c>
      <c r="I155" s="12">
        <f t="shared" si="28"/>
        <v>9084484</v>
      </c>
    </row>
    <row r="156" spans="1:9" x14ac:dyDescent="0.2">
      <c r="A156">
        <v>1319999997</v>
      </c>
      <c r="C156" s="7" t="s">
        <v>159</v>
      </c>
      <c r="G156" s="8">
        <v>190000</v>
      </c>
    </row>
    <row r="157" spans="1:9" x14ac:dyDescent="0.2">
      <c r="A157">
        <v>1319999999</v>
      </c>
      <c r="C157" s="7" t="s">
        <v>160</v>
      </c>
      <c r="E157" s="9">
        <v>1200000</v>
      </c>
      <c r="G157" s="9">
        <v>1502000</v>
      </c>
      <c r="I157" s="9">
        <v>941538</v>
      </c>
    </row>
    <row r="158" spans="1:9" s="10" customFormat="1" ht="15" x14ac:dyDescent="0.25">
      <c r="C158" s="11" t="s">
        <v>161</v>
      </c>
      <c r="E158" s="14">
        <f>SUM(E156:E157)</f>
        <v>1200000</v>
      </c>
      <c r="G158" s="14">
        <f t="shared" ref="G158:I158" si="29">SUM(G156:G157)</f>
        <v>1692000</v>
      </c>
      <c r="I158" s="14">
        <f t="shared" si="29"/>
        <v>941538</v>
      </c>
    </row>
    <row r="159" spans="1:9" s="10" customFormat="1" ht="15" x14ac:dyDescent="0.25">
      <c r="C159" s="11" t="s">
        <v>162</v>
      </c>
      <c r="E159" s="14">
        <f>E92+E101+E139+E140+E155+E158</f>
        <v>168825340</v>
      </c>
      <c r="G159" s="14">
        <f t="shared" ref="G159" si="30">G92+G101+G139+G140+G155+G158</f>
        <v>130575794</v>
      </c>
      <c r="I159" s="14">
        <f t="shared" ref="I159" si="31">I92+I101+I139+I140+I155+I158</f>
        <v>117814126</v>
      </c>
    </row>
    <row r="160" spans="1:9" x14ac:dyDescent="0.2">
      <c r="A160">
        <v>1323000421</v>
      </c>
      <c r="C160" s="7" t="s">
        <v>163</v>
      </c>
      <c r="E160" s="8">
        <v>20000</v>
      </c>
      <c r="G160" s="8">
        <v>15000</v>
      </c>
      <c r="I160" s="8">
        <v>36765</v>
      </c>
    </row>
    <row r="161" spans="1:9" x14ac:dyDescent="0.2">
      <c r="A161">
        <v>1323000784</v>
      </c>
      <c r="C161" s="7" t="s">
        <v>164</v>
      </c>
      <c r="G161" s="8">
        <v>832000</v>
      </c>
      <c r="I161" s="8">
        <v>830434</v>
      </c>
    </row>
    <row r="162" spans="1:9" x14ac:dyDescent="0.2">
      <c r="A162">
        <v>1323000920</v>
      </c>
      <c r="C162" s="7" t="s">
        <v>165</v>
      </c>
      <c r="E162" s="9"/>
      <c r="G162" s="9"/>
      <c r="I162" s="9">
        <v>7576</v>
      </c>
    </row>
    <row r="163" spans="1:9" s="10" customFormat="1" ht="15" x14ac:dyDescent="0.25">
      <c r="C163" s="11" t="s">
        <v>166</v>
      </c>
      <c r="E163" s="12">
        <f>SUM(E160:E162)</f>
        <v>20000</v>
      </c>
      <c r="G163" s="12">
        <f t="shared" ref="G163:I163" si="32">SUM(G160:G162)</f>
        <v>847000</v>
      </c>
      <c r="I163" s="12">
        <f t="shared" si="32"/>
        <v>874775</v>
      </c>
    </row>
    <row r="164" spans="1:9" x14ac:dyDescent="0.2">
      <c r="A164">
        <v>1324000740</v>
      </c>
      <c r="C164" s="7" t="s">
        <v>167</v>
      </c>
      <c r="E164" s="16">
        <v>500000</v>
      </c>
      <c r="G164" s="16">
        <v>501000</v>
      </c>
      <c r="I164" s="16"/>
    </row>
    <row r="165" spans="1:9" x14ac:dyDescent="0.2">
      <c r="A165">
        <v>1325200920</v>
      </c>
      <c r="C165" s="7" t="s">
        <v>168</v>
      </c>
      <c r="E165" s="16">
        <v>270000</v>
      </c>
      <c r="G165" s="16">
        <v>255000</v>
      </c>
      <c r="I165" s="16">
        <v>39669</v>
      </c>
    </row>
    <row r="166" spans="1:9" x14ac:dyDescent="0.2">
      <c r="A166">
        <v>1326200420</v>
      </c>
      <c r="C166" s="7" t="s">
        <v>169</v>
      </c>
      <c r="E166" s="8">
        <v>5000</v>
      </c>
      <c r="G166" s="8">
        <v>5500</v>
      </c>
      <c r="I166" s="8">
        <v>1444</v>
      </c>
    </row>
    <row r="167" spans="1:9" x14ac:dyDescent="0.2">
      <c r="A167">
        <v>1326200920</v>
      </c>
      <c r="C167" s="7" t="s">
        <v>170</v>
      </c>
      <c r="E167" s="8">
        <v>50000</v>
      </c>
      <c r="G167" s="8">
        <v>35000</v>
      </c>
      <c r="I167" s="8">
        <v>63074</v>
      </c>
    </row>
    <row r="168" spans="1:9" x14ac:dyDescent="0.2">
      <c r="A168">
        <v>1326300420</v>
      </c>
      <c r="C168" s="7" t="s">
        <v>171</v>
      </c>
      <c r="E168" s="8">
        <v>2000</v>
      </c>
      <c r="G168" s="8">
        <v>2500</v>
      </c>
    </row>
    <row r="169" spans="1:9" x14ac:dyDescent="0.2">
      <c r="A169">
        <v>1326400420</v>
      </c>
      <c r="C169" s="7" t="s">
        <v>172</v>
      </c>
      <c r="E169" s="8">
        <v>6000</v>
      </c>
      <c r="G169" s="8">
        <v>7900</v>
      </c>
    </row>
    <row r="170" spans="1:9" x14ac:dyDescent="0.2">
      <c r="A170">
        <v>1326500420</v>
      </c>
      <c r="C170" s="7" t="s">
        <v>173</v>
      </c>
      <c r="E170" s="8">
        <v>25000</v>
      </c>
      <c r="G170" s="8">
        <v>25000</v>
      </c>
      <c r="I170" s="8">
        <v>19310</v>
      </c>
    </row>
    <row r="171" spans="1:9" x14ac:dyDescent="0.2">
      <c r="A171">
        <v>1326700420</v>
      </c>
      <c r="C171" s="7" t="s">
        <v>174</v>
      </c>
      <c r="E171" s="9">
        <v>6000</v>
      </c>
      <c r="G171" s="9">
        <v>7000</v>
      </c>
      <c r="I171" s="9"/>
    </row>
    <row r="172" spans="1:9" s="10" customFormat="1" ht="15" x14ac:dyDescent="0.25">
      <c r="C172" s="11" t="s">
        <v>175</v>
      </c>
      <c r="E172" s="12">
        <f>SUM(E166:E171)</f>
        <v>94000</v>
      </c>
      <c r="G172" s="12">
        <f t="shared" ref="G172:I172" si="33">SUM(G166:G171)</f>
        <v>82900</v>
      </c>
      <c r="I172" s="12">
        <f t="shared" si="33"/>
        <v>83828</v>
      </c>
    </row>
    <row r="173" spans="1:9" x14ac:dyDescent="0.2">
      <c r="A173">
        <v>1328000430</v>
      </c>
      <c r="C173" s="7" t="s">
        <v>176</v>
      </c>
      <c r="E173" s="8">
        <v>40000</v>
      </c>
      <c r="G173" s="8">
        <v>40000</v>
      </c>
    </row>
    <row r="174" spans="1:9" x14ac:dyDescent="0.2">
      <c r="A174">
        <v>1328000920</v>
      </c>
      <c r="C174" s="7" t="s">
        <v>177</v>
      </c>
      <c r="E174" s="8">
        <v>500000</v>
      </c>
      <c r="G174" s="8">
        <v>501000</v>
      </c>
      <c r="I174" s="8">
        <v>78500</v>
      </c>
    </row>
    <row r="175" spans="1:9" x14ac:dyDescent="0.2">
      <c r="A175">
        <v>1328100780</v>
      </c>
      <c r="C175" s="7" t="s">
        <v>178</v>
      </c>
      <c r="E175" s="8">
        <v>400000</v>
      </c>
      <c r="G175" s="8">
        <v>547200</v>
      </c>
      <c r="I175" s="8">
        <v>309434</v>
      </c>
    </row>
    <row r="176" spans="1:9" x14ac:dyDescent="0.2">
      <c r="A176">
        <v>1328100920</v>
      </c>
      <c r="C176" s="7" t="s">
        <v>179</v>
      </c>
      <c r="E176" s="8">
        <v>90000</v>
      </c>
    </row>
    <row r="177" spans="1:9" x14ac:dyDescent="0.2">
      <c r="A177">
        <v>1328300951</v>
      </c>
      <c r="C177" s="7" t="s">
        <v>180</v>
      </c>
      <c r="E177" s="9">
        <v>200000</v>
      </c>
      <c r="G177" s="9">
        <v>172800</v>
      </c>
      <c r="I177" s="9"/>
    </row>
    <row r="178" spans="1:9" s="10" customFormat="1" ht="15" x14ac:dyDescent="0.25">
      <c r="C178" s="11" t="s">
        <v>181</v>
      </c>
      <c r="E178" s="12">
        <f>SUM(E173:E177)</f>
        <v>1230000</v>
      </c>
      <c r="G178" s="12">
        <f t="shared" ref="G178:I178" si="34">SUM(G173:G177)</f>
        <v>1261000</v>
      </c>
      <c r="I178" s="12">
        <f t="shared" si="34"/>
        <v>387934</v>
      </c>
    </row>
    <row r="179" spans="1:9" x14ac:dyDescent="0.2">
      <c r="A179">
        <v>1329300420</v>
      </c>
      <c r="C179" s="7" t="s">
        <v>182</v>
      </c>
      <c r="E179" s="8">
        <v>280000</v>
      </c>
      <c r="G179" s="8">
        <v>260000</v>
      </c>
      <c r="I179" s="8">
        <v>217912</v>
      </c>
    </row>
    <row r="180" spans="1:9" x14ac:dyDescent="0.2">
      <c r="A180">
        <v>1329300424</v>
      </c>
      <c r="C180" s="7" t="s">
        <v>183</v>
      </c>
      <c r="E180" s="8">
        <v>20000</v>
      </c>
      <c r="G180" s="8">
        <v>21000</v>
      </c>
      <c r="I180" s="8">
        <v>20060</v>
      </c>
    </row>
    <row r="181" spans="1:9" x14ac:dyDescent="0.2">
      <c r="A181">
        <v>1329300428</v>
      </c>
      <c r="C181" s="7" t="s">
        <v>184</v>
      </c>
      <c r="E181" s="8">
        <v>55000</v>
      </c>
      <c r="G181" s="8">
        <v>52000</v>
      </c>
      <c r="I181" s="8">
        <v>16155</v>
      </c>
    </row>
    <row r="182" spans="1:9" x14ac:dyDescent="0.2">
      <c r="A182">
        <v>1329300640</v>
      </c>
      <c r="C182" s="7" t="s">
        <v>185</v>
      </c>
      <c r="E182" s="8">
        <v>130000</v>
      </c>
      <c r="G182" s="8">
        <v>120000</v>
      </c>
      <c r="I182" s="8">
        <v>108840</v>
      </c>
    </row>
    <row r="183" spans="1:9" x14ac:dyDescent="0.2">
      <c r="A183">
        <v>1329300920</v>
      </c>
      <c r="C183" s="7" t="s">
        <v>186</v>
      </c>
      <c r="E183" s="9">
        <v>250000</v>
      </c>
      <c r="G183" s="9">
        <v>300000</v>
      </c>
      <c r="I183" s="9">
        <v>237134</v>
      </c>
    </row>
    <row r="184" spans="1:9" s="10" customFormat="1" ht="15" x14ac:dyDescent="0.25">
      <c r="C184" s="11" t="s">
        <v>187</v>
      </c>
      <c r="E184" s="14">
        <f>SUM(E179:E183)</f>
        <v>735000</v>
      </c>
      <c r="G184" s="14">
        <f t="shared" ref="G184:I184" si="35">SUM(G179:G183)</f>
        <v>753000</v>
      </c>
      <c r="I184" s="14">
        <f t="shared" si="35"/>
        <v>600101</v>
      </c>
    </row>
    <row r="185" spans="1:9" s="10" customFormat="1" ht="15" x14ac:dyDescent="0.25">
      <c r="C185" s="11" t="s">
        <v>188</v>
      </c>
      <c r="E185" s="14">
        <f>E163+E164+E165+E172+E178+E184</f>
        <v>2849000</v>
      </c>
      <c r="G185" s="14">
        <f t="shared" ref="G185:I185" si="36">G163+G164+G165+G172+G178+G184</f>
        <v>3699900</v>
      </c>
      <c r="I185" s="14">
        <f t="shared" si="36"/>
        <v>1986307</v>
      </c>
    </row>
    <row r="186" spans="1:9" x14ac:dyDescent="0.2">
      <c r="A186">
        <v>1341000930</v>
      </c>
      <c r="C186" s="7" t="s">
        <v>189</v>
      </c>
      <c r="E186" s="8">
        <v>7940541</v>
      </c>
      <c r="G186" s="8">
        <v>8032993</v>
      </c>
      <c r="I186" s="8">
        <v>7177085</v>
      </c>
    </row>
    <row r="187" spans="1:9" x14ac:dyDescent="0.2">
      <c r="A187">
        <v>1341011930</v>
      </c>
      <c r="C187" s="7" t="s">
        <v>190</v>
      </c>
      <c r="E187" s="8">
        <v>18750</v>
      </c>
      <c r="G187" s="8">
        <v>75000</v>
      </c>
      <c r="I187" s="8">
        <v>608397</v>
      </c>
    </row>
    <row r="188" spans="1:9" x14ac:dyDescent="0.2">
      <c r="A188">
        <v>1341012930</v>
      </c>
      <c r="C188" s="7" t="s">
        <v>191</v>
      </c>
      <c r="E188" s="8">
        <v>598500</v>
      </c>
      <c r="G188" s="8">
        <v>500250</v>
      </c>
    </row>
    <row r="189" spans="1:9" x14ac:dyDescent="0.2">
      <c r="A189">
        <v>1341013930</v>
      </c>
      <c r="C189" s="7" t="s">
        <v>192</v>
      </c>
      <c r="G189" s="8">
        <v>21750</v>
      </c>
    </row>
    <row r="190" spans="1:9" x14ac:dyDescent="0.2">
      <c r="A190">
        <v>1341100930</v>
      </c>
      <c r="C190" s="7" t="s">
        <v>193</v>
      </c>
      <c r="I190" s="8">
        <v>66826</v>
      </c>
    </row>
    <row r="191" spans="1:9" x14ac:dyDescent="0.2">
      <c r="A191">
        <v>1341400930</v>
      </c>
      <c r="C191" s="7" t="s">
        <v>194</v>
      </c>
      <c r="E191" s="8">
        <v>48500</v>
      </c>
      <c r="G191" s="8">
        <v>37500</v>
      </c>
    </row>
    <row r="192" spans="1:9" x14ac:dyDescent="0.2">
      <c r="A192">
        <v>1341400931</v>
      </c>
      <c r="C192" s="7" t="s">
        <v>195</v>
      </c>
      <c r="E192" s="9">
        <v>7250</v>
      </c>
      <c r="G192" s="9">
        <v>33750</v>
      </c>
      <c r="I192" s="9"/>
    </row>
    <row r="193" spans="1:9" s="10" customFormat="1" ht="15" x14ac:dyDescent="0.25">
      <c r="C193" s="11" t="s">
        <v>196</v>
      </c>
      <c r="E193" s="12">
        <f>SUM(E186:E192)</f>
        <v>8613541</v>
      </c>
      <c r="G193" s="12">
        <f t="shared" ref="G193:I193" si="37">SUM(G186:G192)</f>
        <v>8701243</v>
      </c>
      <c r="I193" s="12">
        <f t="shared" si="37"/>
        <v>7852308</v>
      </c>
    </row>
    <row r="194" spans="1:9" x14ac:dyDescent="0.2">
      <c r="A194">
        <v>1342200930</v>
      </c>
      <c r="C194" s="7" t="s">
        <v>197</v>
      </c>
      <c r="E194" s="8">
        <v>225000</v>
      </c>
      <c r="G194" s="8">
        <v>274500</v>
      </c>
      <c r="I194" s="8">
        <v>274090</v>
      </c>
    </row>
    <row r="195" spans="1:9" x14ac:dyDescent="0.2">
      <c r="A195">
        <v>1342201930</v>
      </c>
      <c r="C195" s="7" t="s">
        <v>198</v>
      </c>
      <c r="E195" s="8">
        <v>348750</v>
      </c>
      <c r="G195" s="8">
        <v>340500</v>
      </c>
      <c r="I195" s="8">
        <v>472967</v>
      </c>
    </row>
    <row r="196" spans="1:9" x14ac:dyDescent="0.2">
      <c r="A196">
        <v>1342202930</v>
      </c>
      <c r="C196" s="7" t="s">
        <v>199</v>
      </c>
      <c r="E196" s="8">
        <v>6750</v>
      </c>
      <c r="G196" s="8">
        <v>108000</v>
      </c>
      <c r="I196" s="8">
        <v>133052</v>
      </c>
    </row>
    <row r="197" spans="1:9" x14ac:dyDescent="0.2">
      <c r="A197">
        <v>1342203930</v>
      </c>
      <c r="C197" s="7" t="s">
        <v>200</v>
      </c>
      <c r="E197" s="8">
        <v>101250</v>
      </c>
      <c r="I197" s="8">
        <v>21137</v>
      </c>
    </row>
    <row r="198" spans="1:9" x14ac:dyDescent="0.2">
      <c r="A198">
        <v>1342230930</v>
      </c>
      <c r="C198" s="7" t="s">
        <v>201</v>
      </c>
      <c r="I198" s="8">
        <v>47125</v>
      </c>
    </row>
    <row r="199" spans="1:9" x14ac:dyDescent="0.2">
      <c r="A199">
        <v>1342300930</v>
      </c>
      <c r="C199" s="7" t="s">
        <v>202</v>
      </c>
      <c r="E199" s="8">
        <v>346000</v>
      </c>
      <c r="G199" s="8">
        <v>838000</v>
      </c>
    </row>
    <row r="200" spans="1:9" x14ac:dyDescent="0.2">
      <c r="A200">
        <v>1342400420</v>
      </c>
      <c r="C200" s="7" t="s">
        <v>203</v>
      </c>
      <c r="I200" s="8">
        <v>78630</v>
      </c>
    </row>
    <row r="201" spans="1:9" x14ac:dyDescent="0.2">
      <c r="A201">
        <v>1342401930</v>
      </c>
      <c r="C201" s="7" t="s">
        <v>204</v>
      </c>
      <c r="E201" s="8">
        <v>521000</v>
      </c>
      <c r="G201" s="8">
        <v>521000</v>
      </c>
    </row>
    <row r="202" spans="1:9" x14ac:dyDescent="0.2">
      <c r="A202">
        <v>1342402930</v>
      </c>
      <c r="C202" s="7" t="s">
        <v>205</v>
      </c>
      <c r="E202" s="8">
        <v>112500</v>
      </c>
      <c r="G202" s="8">
        <v>225000</v>
      </c>
      <c r="I202" s="8">
        <v>393056</v>
      </c>
    </row>
    <row r="203" spans="1:9" x14ac:dyDescent="0.2">
      <c r="A203">
        <v>1342403930</v>
      </c>
      <c r="C203" s="7" t="s">
        <v>206</v>
      </c>
      <c r="E203" s="8">
        <v>6000</v>
      </c>
      <c r="G203" s="8">
        <v>71250</v>
      </c>
      <c r="I203" s="8">
        <v>53947</v>
      </c>
    </row>
    <row r="204" spans="1:9" x14ac:dyDescent="0.2">
      <c r="A204">
        <v>1342405420</v>
      </c>
      <c r="C204" s="7" t="s">
        <v>207</v>
      </c>
      <c r="E204" s="8">
        <v>50000</v>
      </c>
      <c r="G204" s="8">
        <v>90000</v>
      </c>
    </row>
    <row r="205" spans="1:9" x14ac:dyDescent="0.2">
      <c r="A205">
        <v>1342405930</v>
      </c>
      <c r="C205" s="7" t="s">
        <v>208</v>
      </c>
      <c r="E205" s="8">
        <v>337500</v>
      </c>
      <c r="G205" s="8">
        <v>337500</v>
      </c>
    </row>
    <row r="206" spans="1:9" x14ac:dyDescent="0.2">
      <c r="A206">
        <v>1342407930</v>
      </c>
      <c r="C206" s="7" t="s">
        <v>209</v>
      </c>
      <c r="E206" s="9">
        <v>60000</v>
      </c>
      <c r="G206" s="9">
        <v>52500</v>
      </c>
      <c r="I206" s="9">
        <v>47157</v>
      </c>
    </row>
    <row r="207" spans="1:9" s="10" customFormat="1" ht="15" x14ac:dyDescent="0.25">
      <c r="C207" s="11" t="s">
        <v>210</v>
      </c>
      <c r="E207" s="12">
        <f>SUM(E194:E206)</f>
        <v>2114750</v>
      </c>
      <c r="G207" s="12">
        <v>2858250</v>
      </c>
      <c r="I207" s="12">
        <v>1521161</v>
      </c>
    </row>
    <row r="208" spans="1:9" x14ac:dyDescent="0.2">
      <c r="A208">
        <v>1343501930</v>
      </c>
      <c r="C208" s="7" t="s">
        <v>211</v>
      </c>
      <c r="E208" s="8">
        <v>185000</v>
      </c>
      <c r="G208" s="8">
        <v>185000</v>
      </c>
      <c r="I208" s="8">
        <v>179520</v>
      </c>
    </row>
    <row r="209" spans="1:9" x14ac:dyDescent="0.2">
      <c r="A209">
        <v>1343502420</v>
      </c>
      <c r="C209" s="7" t="s">
        <v>212</v>
      </c>
      <c r="E209" s="8">
        <v>100000</v>
      </c>
      <c r="G209" s="8">
        <v>150000</v>
      </c>
      <c r="I209" s="8">
        <v>406</v>
      </c>
    </row>
    <row r="210" spans="1:9" x14ac:dyDescent="0.2">
      <c r="A210">
        <v>1343502930</v>
      </c>
      <c r="C210" s="7" t="s">
        <v>213</v>
      </c>
      <c r="E210" s="8">
        <v>359100</v>
      </c>
      <c r="G210" s="8">
        <v>359100</v>
      </c>
      <c r="I210" s="8">
        <v>352666</v>
      </c>
    </row>
    <row r="211" spans="1:9" x14ac:dyDescent="0.2">
      <c r="A211">
        <v>1343503930</v>
      </c>
      <c r="C211" s="7" t="s">
        <v>214</v>
      </c>
      <c r="E211" s="8">
        <v>1023600</v>
      </c>
      <c r="G211" s="8">
        <v>750000</v>
      </c>
      <c r="I211" s="8">
        <v>788702</v>
      </c>
    </row>
    <row r="212" spans="1:9" x14ac:dyDescent="0.2">
      <c r="A212">
        <v>1343504930</v>
      </c>
      <c r="C212" s="7" t="s">
        <v>215</v>
      </c>
      <c r="E212" s="8">
        <v>330300</v>
      </c>
      <c r="G212" s="8">
        <v>330300</v>
      </c>
      <c r="I212" s="8">
        <v>307508</v>
      </c>
    </row>
    <row r="213" spans="1:9" x14ac:dyDescent="0.2">
      <c r="A213">
        <v>1343505930</v>
      </c>
      <c r="C213" s="7" t="s">
        <v>211</v>
      </c>
      <c r="E213" s="8">
        <v>171000</v>
      </c>
    </row>
    <row r="214" spans="1:9" x14ac:dyDescent="0.2">
      <c r="A214">
        <v>1343506930</v>
      </c>
      <c r="C214" s="7" t="s">
        <v>216</v>
      </c>
      <c r="E214" s="8">
        <v>192000</v>
      </c>
      <c r="G214" s="8">
        <v>324600</v>
      </c>
      <c r="I214" s="8">
        <v>274119</v>
      </c>
    </row>
    <row r="215" spans="1:9" x14ac:dyDescent="0.2">
      <c r="A215">
        <v>1343800420</v>
      </c>
      <c r="C215" s="7" t="s">
        <v>217</v>
      </c>
      <c r="E215" s="8">
        <v>100000</v>
      </c>
      <c r="G215" s="8">
        <v>90000</v>
      </c>
      <c r="I215" s="8">
        <v>94114</v>
      </c>
    </row>
    <row r="216" spans="1:9" x14ac:dyDescent="0.2">
      <c r="A216">
        <v>1343800421</v>
      </c>
      <c r="C216" s="7" t="s">
        <v>218</v>
      </c>
      <c r="E216" s="8">
        <v>220000</v>
      </c>
      <c r="G216" s="8">
        <v>220000</v>
      </c>
      <c r="I216" s="8">
        <v>252885</v>
      </c>
    </row>
    <row r="217" spans="1:9" x14ac:dyDescent="0.2">
      <c r="A217">
        <v>1343800840</v>
      </c>
      <c r="C217" s="7" t="s">
        <v>219</v>
      </c>
      <c r="G217" s="8">
        <v>81000</v>
      </c>
    </row>
    <row r="218" spans="1:9" x14ac:dyDescent="0.2">
      <c r="A218">
        <v>1343801930</v>
      </c>
      <c r="C218" s="7" t="s">
        <v>220</v>
      </c>
      <c r="E218" s="8">
        <v>558000</v>
      </c>
      <c r="G218" s="8">
        <v>320000</v>
      </c>
      <c r="I218" s="8">
        <v>334238</v>
      </c>
    </row>
    <row r="219" spans="1:9" x14ac:dyDescent="0.2">
      <c r="A219">
        <v>1343802930</v>
      </c>
      <c r="C219" s="7" t="s">
        <v>221</v>
      </c>
      <c r="E219" s="8">
        <v>4057500</v>
      </c>
      <c r="G219" s="8">
        <v>2607900</v>
      </c>
      <c r="I219" s="8">
        <v>2671776</v>
      </c>
    </row>
    <row r="220" spans="1:9" x14ac:dyDescent="0.2">
      <c r="A220">
        <v>1343901420</v>
      </c>
      <c r="C220" s="7" t="s">
        <v>222</v>
      </c>
      <c r="I220" s="8">
        <v>11217</v>
      </c>
    </row>
    <row r="221" spans="1:9" x14ac:dyDescent="0.2">
      <c r="A221">
        <v>1343901930</v>
      </c>
      <c r="C221" s="7" t="s">
        <v>223</v>
      </c>
      <c r="E221" s="8">
        <v>1661000</v>
      </c>
      <c r="G221" s="8">
        <v>1800000</v>
      </c>
      <c r="I221" s="8">
        <v>1644208</v>
      </c>
    </row>
    <row r="222" spans="1:9" x14ac:dyDescent="0.2">
      <c r="A222">
        <v>1343910930</v>
      </c>
      <c r="C222" s="7" t="s">
        <v>224</v>
      </c>
      <c r="E222" s="9"/>
      <c r="G222" s="9"/>
      <c r="I222" s="9">
        <v>9748</v>
      </c>
    </row>
    <row r="223" spans="1:9" s="10" customFormat="1" ht="15" x14ac:dyDescent="0.25">
      <c r="C223" s="11" t="s">
        <v>225</v>
      </c>
      <c r="E223" s="12">
        <f>SUM(E208:E222)</f>
        <v>8957500</v>
      </c>
      <c r="G223" s="12">
        <f t="shared" ref="G223:I223" si="38">SUM(G208:G222)</f>
        <v>7217900</v>
      </c>
      <c r="I223" s="12">
        <f t="shared" si="38"/>
        <v>6921107</v>
      </c>
    </row>
    <row r="224" spans="1:9" x14ac:dyDescent="0.2">
      <c r="A224">
        <v>1344300420</v>
      </c>
      <c r="C224" s="7" t="s">
        <v>226</v>
      </c>
      <c r="I224" s="8">
        <v>-11217</v>
      </c>
    </row>
    <row r="225" spans="1:9" x14ac:dyDescent="0.2">
      <c r="A225">
        <v>1344300421</v>
      </c>
      <c r="C225" s="7" t="s">
        <v>227</v>
      </c>
      <c r="E225" s="8">
        <v>90000</v>
      </c>
      <c r="I225" s="8">
        <v>320830</v>
      </c>
    </row>
    <row r="226" spans="1:9" x14ac:dyDescent="0.2">
      <c r="A226">
        <v>1344300931</v>
      </c>
      <c r="C226" s="7" t="s">
        <v>228</v>
      </c>
      <c r="E226" s="8">
        <v>25900</v>
      </c>
      <c r="G226" s="8">
        <v>38250</v>
      </c>
      <c r="I226" s="8">
        <v>11749</v>
      </c>
    </row>
    <row r="227" spans="1:9" x14ac:dyDescent="0.2">
      <c r="A227">
        <v>1344301930</v>
      </c>
      <c r="C227" s="7" t="s">
        <v>229</v>
      </c>
      <c r="E227" s="8">
        <v>6915000</v>
      </c>
      <c r="G227" s="8">
        <v>6858000</v>
      </c>
      <c r="I227" s="8">
        <v>7074669</v>
      </c>
    </row>
    <row r="228" spans="1:9" x14ac:dyDescent="0.2">
      <c r="A228">
        <v>1344320420</v>
      </c>
      <c r="C228" s="7" t="s">
        <v>230</v>
      </c>
      <c r="E228" s="8">
        <v>560000</v>
      </c>
      <c r="G228" s="8">
        <v>560000</v>
      </c>
      <c r="I228" s="8">
        <v>551440</v>
      </c>
    </row>
    <row r="229" spans="1:9" x14ac:dyDescent="0.2">
      <c r="A229">
        <v>1344400931</v>
      </c>
      <c r="C229" s="7" t="s">
        <v>231</v>
      </c>
      <c r="E229" s="8">
        <v>350000</v>
      </c>
      <c r="G229" s="8">
        <v>350000</v>
      </c>
    </row>
    <row r="230" spans="1:9" x14ac:dyDescent="0.2">
      <c r="A230">
        <v>1344403930</v>
      </c>
      <c r="C230" s="7" t="s">
        <v>232</v>
      </c>
      <c r="E230" s="8">
        <v>41250</v>
      </c>
      <c r="G230" s="8">
        <v>107250</v>
      </c>
      <c r="I230" s="8">
        <v>694455</v>
      </c>
    </row>
    <row r="231" spans="1:9" x14ac:dyDescent="0.2">
      <c r="A231">
        <v>1344403931</v>
      </c>
      <c r="C231" s="7" t="s">
        <v>233</v>
      </c>
      <c r="E231" s="8">
        <v>791250</v>
      </c>
      <c r="G231" s="8">
        <v>888750</v>
      </c>
    </row>
    <row r="232" spans="1:9" x14ac:dyDescent="0.2">
      <c r="A232">
        <v>1344405930</v>
      </c>
      <c r="C232" s="7" t="s">
        <v>234</v>
      </c>
      <c r="E232" s="8">
        <v>145000</v>
      </c>
      <c r="G232" s="8">
        <v>145000</v>
      </c>
      <c r="I232" s="8">
        <v>13300</v>
      </c>
    </row>
    <row r="233" spans="1:9" x14ac:dyDescent="0.2">
      <c r="A233">
        <v>1344406930</v>
      </c>
      <c r="C233" s="7" t="s">
        <v>235</v>
      </c>
      <c r="E233" s="8">
        <v>600000</v>
      </c>
      <c r="G233" s="8">
        <v>600000</v>
      </c>
      <c r="I233" s="8">
        <v>480719</v>
      </c>
    </row>
    <row r="234" spans="1:9" x14ac:dyDescent="0.2">
      <c r="A234">
        <v>1344406931</v>
      </c>
      <c r="C234" s="7" t="s">
        <v>236</v>
      </c>
      <c r="E234" s="8">
        <v>6750</v>
      </c>
      <c r="G234" s="8">
        <v>7500</v>
      </c>
    </row>
    <row r="235" spans="1:9" x14ac:dyDescent="0.2">
      <c r="A235">
        <v>1344410930</v>
      </c>
      <c r="C235" s="7" t="s">
        <v>237</v>
      </c>
      <c r="E235" s="9">
        <v>178000</v>
      </c>
      <c r="G235" s="9">
        <v>178000</v>
      </c>
      <c r="I235" s="9"/>
    </row>
    <row r="236" spans="1:9" s="10" customFormat="1" ht="15" x14ac:dyDescent="0.25">
      <c r="C236" s="11" t="s">
        <v>238</v>
      </c>
      <c r="E236" s="12">
        <f>SUM(E224:E235)</f>
        <v>9703150</v>
      </c>
      <c r="G236" s="12">
        <f t="shared" ref="G236:I236" si="39">SUM(G224:G235)</f>
        <v>9732750</v>
      </c>
      <c r="I236" s="12">
        <f t="shared" si="39"/>
        <v>9135945</v>
      </c>
    </row>
    <row r="237" spans="1:9" x14ac:dyDescent="0.2">
      <c r="A237">
        <v>1345101930</v>
      </c>
      <c r="C237" s="7" t="s">
        <v>239</v>
      </c>
      <c r="E237" s="8">
        <v>5028750</v>
      </c>
      <c r="G237" s="8">
        <v>3450000</v>
      </c>
      <c r="I237" s="8">
        <v>4855992</v>
      </c>
    </row>
    <row r="238" spans="1:9" x14ac:dyDescent="0.2">
      <c r="A238">
        <v>1345102420</v>
      </c>
      <c r="C238" s="7" t="s">
        <v>240</v>
      </c>
      <c r="E238" s="8">
        <v>86000</v>
      </c>
      <c r="G238" s="8">
        <v>60000</v>
      </c>
      <c r="I238" s="8">
        <v>99303</v>
      </c>
    </row>
    <row r="239" spans="1:9" x14ac:dyDescent="0.2">
      <c r="A239">
        <v>1345102930</v>
      </c>
      <c r="C239" s="7" t="s">
        <v>241</v>
      </c>
      <c r="E239" s="8">
        <v>11377500</v>
      </c>
      <c r="G239" s="8">
        <v>9960750</v>
      </c>
      <c r="I239" s="8">
        <v>10030899</v>
      </c>
    </row>
    <row r="240" spans="1:9" x14ac:dyDescent="0.2">
      <c r="A240">
        <v>1345103930</v>
      </c>
      <c r="C240" s="7" t="s">
        <v>242</v>
      </c>
      <c r="E240" s="8">
        <v>318750</v>
      </c>
      <c r="G240" s="8">
        <v>293250</v>
      </c>
      <c r="I240" s="8">
        <v>309317</v>
      </c>
    </row>
    <row r="241" spans="1:9" x14ac:dyDescent="0.2">
      <c r="A241">
        <v>1345104930</v>
      </c>
      <c r="C241" s="7" t="s">
        <v>243</v>
      </c>
      <c r="E241" s="8">
        <v>93750</v>
      </c>
      <c r="G241" s="8">
        <v>45750</v>
      </c>
      <c r="I241" s="8">
        <v>47583</v>
      </c>
    </row>
    <row r="242" spans="1:9" x14ac:dyDescent="0.2">
      <c r="A242">
        <v>1345105930</v>
      </c>
      <c r="C242" s="7" t="s">
        <v>244</v>
      </c>
      <c r="E242" s="8">
        <v>60000</v>
      </c>
      <c r="G242" s="8">
        <v>63000</v>
      </c>
      <c r="I242" s="8">
        <v>62602</v>
      </c>
    </row>
    <row r="243" spans="1:9" x14ac:dyDescent="0.2">
      <c r="A243">
        <v>1345106930</v>
      </c>
      <c r="C243" s="7" t="s">
        <v>245</v>
      </c>
      <c r="E243" s="8">
        <v>1423500</v>
      </c>
      <c r="G243" s="8">
        <v>1442250</v>
      </c>
      <c r="I243" s="8">
        <v>1450230</v>
      </c>
    </row>
    <row r="244" spans="1:9" x14ac:dyDescent="0.2">
      <c r="A244">
        <v>1345107930</v>
      </c>
      <c r="C244" s="7" t="s">
        <v>246</v>
      </c>
      <c r="E244" s="8">
        <v>15000</v>
      </c>
      <c r="G244" s="8">
        <v>45000</v>
      </c>
      <c r="I244" s="8">
        <v>9862</v>
      </c>
    </row>
    <row r="245" spans="1:9" x14ac:dyDescent="0.2">
      <c r="A245">
        <v>1345108420</v>
      </c>
      <c r="C245" s="7" t="s">
        <v>247</v>
      </c>
      <c r="E245" s="8">
        <v>24000</v>
      </c>
      <c r="G245" s="8">
        <v>15000</v>
      </c>
    </row>
    <row r="246" spans="1:9" x14ac:dyDescent="0.2">
      <c r="A246">
        <v>1345108930</v>
      </c>
      <c r="C246" s="7" t="s">
        <v>248</v>
      </c>
      <c r="E246" s="8">
        <v>769500</v>
      </c>
      <c r="G246" s="8">
        <v>465750</v>
      </c>
      <c r="I246" s="8">
        <v>540257</v>
      </c>
    </row>
    <row r="247" spans="1:9" x14ac:dyDescent="0.2">
      <c r="A247">
        <v>1345109420</v>
      </c>
      <c r="C247" s="7" t="s">
        <v>249</v>
      </c>
      <c r="E247" s="8">
        <v>40000</v>
      </c>
      <c r="G247" s="8">
        <v>35000</v>
      </c>
    </row>
    <row r="248" spans="1:9" x14ac:dyDescent="0.2">
      <c r="A248">
        <v>1345109730</v>
      </c>
      <c r="C248" s="7" t="s">
        <v>250</v>
      </c>
      <c r="E248" s="8">
        <v>477000</v>
      </c>
      <c r="G248" s="8">
        <v>480750</v>
      </c>
      <c r="I248" s="8">
        <v>488286</v>
      </c>
    </row>
    <row r="249" spans="1:9" x14ac:dyDescent="0.2">
      <c r="A249">
        <v>1345201930</v>
      </c>
      <c r="C249" s="7" t="s">
        <v>251</v>
      </c>
      <c r="G249" s="8">
        <v>8400</v>
      </c>
      <c r="I249" s="8">
        <v>989</v>
      </c>
    </row>
    <row r="250" spans="1:9" x14ac:dyDescent="0.2">
      <c r="A250">
        <v>1345202420</v>
      </c>
      <c r="C250" s="7" t="s">
        <v>252</v>
      </c>
      <c r="E250" s="8">
        <v>100000</v>
      </c>
      <c r="G250" s="8">
        <v>125000</v>
      </c>
      <c r="I250" s="8">
        <v>37916</v>
      </c>
    </row>
    <row r="251" spans="1:9" x14ac:dyDescent="0.2">
      <c r="A251">
        <v>1345202930</v>
      </c>
      <c r="C251" s="7" t="s">
        <v>253</v>
      </c>
      <c r="E251" s="8">
        <v>1818750</v>
      </c>
      <c r="G251" s="8">
        <v>1395750</v>
      </c>
      <c r="I251" s="8">
        <v>1464844</v>
      </c>
    </row>
    <row r="252" spans="1:9" x14ac:dyDescent="0.2">
      <c r="A252">
        <v>1345203420</v>
      </c>
      <c r="C252" s="7" t="s">
        <v>254</v>
      </c>
      <c r="E252" s="8">
        <v>20000</v>
      </c>
      <c r="G252" s="8">
        <v>45000</v>
      </c>
      <c r="I252" s="8">
        <v>34301</v>
      </c>
    </row>
    <row r="253" spans="1:9" x14ac:dyDescent="0.2">
      <c r="A253">
        <v>1345203930</v>
      </c>
      <c r="C253" s="7" t="s">
        <v>255</v>
      </c>
      <c r="E253" s="8">
        <v>403500</v>
      </c>
      <c r="G253" s="8">
        <v>420000</v>
      </c>
      <c r="I253" s="8">
        <v>433287</v>
      </c>
    </row>
    <row r="254" spans="1:9" x14ac:dyDescent="0.2">
      <c r="A254">
        <v>1345204930</v>
      </c>
      <c r="C254" s="7" t="s">
        <v>256</v>
      </c>
      <c r="E254" s="8">
        <v>41250</v>
      </c>
      <c r="G254" s="8">
        <v>45750</v>
      </c>
      <c r="I254" s="8">
        <v>51412</v>
      </c>
    </row>
    <row r="255" spans="1:9" x14ac:dyDescent="0.2">
      <c r="A255">
        <v>1345300420</v>
      </c>
      <c r="C255" s="7" t="s">
        <v>257</v>
      </c>
      <c r="E255" s="8">
        <v>5000</v>
      </c>
      <c r="G255" s="8">
        <v>9000</v>
      </c>
      <c r="I255" s="8">
        <v>4957</v>
      </c>
    </row>
    <row r="256" spans="1:9" x14ac:dyDescent="0.2">
      <c r="A256">
        <v>1345301930</v>
      </c>
      <c r="C256" s="7" t="s">
        <v>258</v>
      </c>
      <c r="E256" s="8">
        <v>750000</v>
      </c>
      <c r="G256" s="8">
        <v>622500</v>
      </c>
      <c r="I256" s="8">
        <v>479810</v>
      </c>
    </row>
    <row r="257" spans="1:9" x14ac:dyDescent="0.2">
      <c r="A257">
        <v>1345302930</v>
      </c>
      <c r="C257" s="7" t="s">
        <v>259</v>
      </c>
      <c r="E257" s="8">
        <v>52500</v>
      </c>
      <c r="G257" s="8">
        <v>35250</v>
      </c>
      <c r="I257" s="8">
        <v>40265</v>
      </c>
    </row>
    <row r="258" spans="1:9" x14ac:dyDescent="0.2">
      <c r="A258">
        <v>1345440421</v>
      </c>
      <c r="C258" s="7" t="s">
        <v>260</v>
      </c>
      <c r="E258" s="8">
        <v>3000</v>
      </c>
      <c r="G258" s="8">
        <v>3000</v>
      </c>
      <c r="I258" s="8">
        <v>1680</v>
      </c>
    </row>
    <row r="259" spans="1:9" x14ac:dyDescent="0.2">
      <c r="A259">
        <v>1345440690</v>
      </c>
      <c r="C259" s="7" t="s">
        <v>261</v>
      </c>
      <c r="E259" s="9">
        <v>17000</v>
      </c>
      <c r="G259" s="9">
        <v>25000</v>
      </c>
      <c r="I259" s="9">
        <v>17820</v>
      </c>
    </row>
    <row r="260" spans="1:9" s="10" customFormat="1" ht="15" x14ac:dyDescent="0.25">
      <c r="C260" s="11" t="s">
        <v>262</v>
      </c>
      <c r="E260" s="12">
        <f>SUM(E237:E259)</f>
        <v>22924750</v>
      </c>
      <c r="G260" s="12">
        <f t="shared" ref="G260:I260" si="40">SUM(G237:G259)</f>
        <v>19091150</v>
      </c>
      <c r="I260" s="12">
        <f t="shared" si="40"/>
        <v>20461612</v>
      </c>
    </row>
    <row r="261" spans="1:9" x14ac:dyDescent="0.2">
      <c r="A261">
        <v>1346300420</v>
      </c>
      <c r="C261" s="7" t="s">
        <v>263</v>
      </c>
      <c r="E261" s="8">
        <v>15000</v>
      </c>
      <c r="G261" s="8">
        <v>15000</v>
      </c>
      <c r="I261" s="8">
        <v>3920</v>
      </c>
    </row>
    <row r="262" spans="1:9" x14ac:dyDescent="0.2">
      <c r="A262">
        <v>1346300930</v>
      </c>
      <c r="C262" s="7" t="s">
        <v>264</v>
      </c>
      <c r="E262" s="8">
        <v>161250</v>
      </c>
      <c r="G262" s="8">
        <v>150000</v>
      </c>
      <c r="I262" s="8">
        <v>152288</v>
      </c>
    </row>
    <row r="263" spans="1:9" x14ac:dyDescent="0.2">
      <c r="A263">
        <v>1346501420</v>
      </c>
      <c r="C263" s="7" t="s">
        <v>265</v>
      </c>
      <c r="E263" s="8">
        <v>125000</v>
      </c>
      <c r="G263" s="8">
        <v>174000</v>
      </c>
    </row>
    <row r="264" spans="1:9" x14ac:dyDescent="0.2">
      <c r="A264">
        <v>1346501930</v>
      </c>
      <c r="C264" s="7" t="s">
        <v>266</v>
      </c>
      <c r="E264" s="8">
        <v>5531250</v>
      </c>
      <c r="G264" s="8">
        <v>5374500</v>
      </c>
      <c r="I264" s="8">
        <v>5433502</v>
      </c>
    </row>
    <row r="265" spans="1:9" x14ac:dyDescent="0.2">
      <c r="A265">
        <v>1346502930</v>
      </c>
      <c r="C265" s="7" t="s">
        <v>267</v>
      </c>
      <c r="E265" s="8">
        <v>190103</v>
      </c>
      <c r="G265" s="8">
        <v>225000</v>
      </c>
      <c r="I265" s="8">
        <v>220499</v>
      </c>
    </row>
    <row r="266" spans="1:9" x14ac:dyDescent="0.2">
      <c r="A266">
        <v>1346600930</v>
      </c>
      <c r="C266" s="7" t="s">
        <v>268</v>
      </c>
      <c r="E266" s="8">
        <v>507750</v>
      </c>
      <c r="G266" s="8">
        <v>506250</v>
      </c>
      <c r="I266" s="8">
        <v>493415</v>
      </c>
    </row>
    <row r="267" spans="1:9" x14ac:dyDescent="0.2">
      <c r="A267">
        <v>1346601420</v>
      </c>
      <c r="C267" s="7" t="s">
        <v>269</v>
      </c>
      <c r="E267" s="8">
        <v>3000</v>
      </c>
      <c r="G267" s="8">
        <v>3000</v>
      </c>
    </row>
    <row r="268" spans="1:9" x14ac:dyDescent="0.2">
      <c r="A268">
        <v>1346601930</v>
      </c>
      <c r="C268" s="7" t="s">
        <v>270</v>
      </c>
      <c r="E268" s="8">
        <v>27500</v>
      </c>
      <c r="G268" s="8">
        <v>63000</v>
      </c>
      <c r="I268" s="8">
        <v>224120</v>
      </c>
    </row>
    <row r="269" spans="1:9" x14ac:dyDescent="0.2">
      <c r="A269">
        <v>1346602930</v>
      </c>
      <c r="C269" s="7" t="s">
        <v>271</v>
      </c>
      <c r="E269" s="8">
        <v>138000</v>
      </c>
      <c r="G269" s="8">
        <v>138000</v>
      </c>
    </row>
    <row r="270" spans="1:9" x14ac:dyDescent="0.2">
      <c r="A270">
        <v>1346700930</v>
      </c>
      <c r="C270" s="7" t="s">
        <v>272</v>
      </c>
      <c r="E270" s="8">
        <v>180000</v>
      </c>
      <c r="G270" s="8">
        <v>180000</v>
      </c>
      <c r="I270" s="8">
        <v>178999</v>
      </c>
    </row>
    <row r="271" spans="1:9" x14ac:dyDescent="0.2">
      <c r="A271">
        <v>1346701420</v>
      </c>
      <c r="C271" s="7" t="s">
        <v>273</v>
      </c>
      <c r="E271" s="8">
        <v>399600</v>
      </c>
      <c r="G271" s="8">
        <v>414000</v>
      </c>
      <c r="I271" s="8">
        <v>319914</v>
      </c>
    </row>
    <row r="272" spans="1:9" x14ac:dyDescent="0.2">
      <c r="A272">
        <v>1346701930</v>
      </c>
      <c r="C272" s="7" t="s">
        <v>274</v>
      </c>
      <c r="E272" s="8">
        <v>2838300</v>
      </c>
      <c r="G272" s="8">
        <v>2827500</v>
      </c>
      <c r="I272" s="8">
        <v>2864715</v>
      </c>
    </row>
    <row r="273" spans="1:9" x14ac:dyDescent="0.2">
      <c r="A273">
        <v>1346701931</v>
      </c>
      <c r="C273" s="7" t="s">
        <v>275</v>
      </c>
      <c r="G273" s="8">
        <v>41250</v>
      </c>
    </row>
    <row r="274" spans="1:9" x14ac:dyDescent="0.2">
      <c r="A274">
        <v>1346702930</v>
      </c>
      <c r="C274" s="7" t="s">
        <v>276</v>
      </c>
      <c r="E274" s="8">
        <v>312000</v>
      </c>
      <c r="G274" s="8">
        <v>570000</v>
      </c>
      <c r="I274" s="8">
        <v>312504</v>
      </c>
    </row>
    <row r="275" spans="1:9" x14ac:dyDescent="0.2">
      <c r="A275">
        <v>1346703930</v>
      </c>
      <c r="C275" s="7" t="s">
        <v>277</v>
      </c>
      <c r="E275" s="8">
        <v>221250</v>
      </c>
      <c r="G275" s="8">
        <v>303000</v>
      </c>
      <c r="I275" s="8">
        <v>221563</v>
      </c>
    </row>
    <row r="276" spans="1:9" x14ac:dyDescent="0.2">
      <c r="A276">
        <v>1346704930</v>
      </c>
      <c r="C276" s="7" t="s">
        <v>278</v>
      </c>
      <c r="E276" s="8">
        <v>171750</v>
      </c>
      <c r="G276" s="8">
        <v>172386</v>
      </c>
      <c r="I276" s="8">
        <v>170328</v>
      </c>
    </row>
    <row r="277" spans="1:9" x14ac:dyDescent="0.2">
      <c r="A277">
        <v>1346705930</v>
      </c>
      <c r="C277" s="7" t="s">
        <v>279</v>
      </c>
      <c r="E277" s="8">
        <v>60000</v>
      </c>
      <c r="G277" s="8">
        <v>49500</v>
      </c>
      <c r="I277" s="8">
        <v>48987</v>
      </c>
    </row>
    <row r="278" spans="1:9" x14ac:dyDescent="0.2">
      <c r="A278">
        <v>1346706420</v>
      </c>
      <c r="C278" s="7" t="s">
        <v>273</v>
      </c>
      <c r="E278" s="8">
        <v>38000</v>
      </c>
      <c r="G278" s="8">
        <v>45000</v>
      </c>
      <c r="I278" s="8">
        <v>38846</v>
      </c>
    </row>
    <row r="279" spans="1:9" x14ac:dyDescent="0.2">
      <c r="A279">
        <v>1346706930</v>
      </c>
      <c r="C279" s="7" t="s">
        <v>280</v>
      </c>
      <c r="E279" s="8">
        <v>1363500</v>
      </c>
      <c r="G279" s="8">
        <v>975000</v>
      </c>
      <c r="I279" s="8">
        <v>980958</v>
      </c>
    </row>
    <row r="280" spans="1:9" x14ac:dyDescent="0.2">
      <c r="A280">
        <v>1346707420</v>
      </c>
      <c r="C280" s="7" t="s">
        <v>281</v>
      </c>
      <c r="E280" s="8">
        <v>2500</v>
      </c>
      <c r="G280" s="8">
        <v>2500</v>
      </c>
      <c r="I280" s="8">
        <v>-344</v>
      </c>
    </row>
    <row r="281" spans="1:9" x14ac:dyDescent="0.2">
      <c r="A281">
        <v>1346707930</v>
      </c>
      <c r="C281" s="7" t="s">
        <v>282</v>
      </c>
      <c r="E281" s="8">
        <v>222000</v>
      </c>
      <c r="G281" s="8">
        <v>274000</v>
      </c>
      <c r="I281" s="8">
        <v>253015</v>
      </c>
    </row>
    <row r="282" spans="1:9" x14ac:dyDescent="0.2">
      <c r="A282">
        <v>1346801930</v>
      </c>
      <c r="C282" s="7" t="s">
        <v>283</v>
      </c>
      <c r="E282" s="8">
        <v>56250</v>
      </c>
      <c r="G282" s="8">
        <v>67500</v>
      </c>
      <c r="I282" s="8">
        <v>69299</v>
      </c>
    </row>
    <row r="283" spans="1:9" x14ac:dyDescent="0.2">
      <c r="A283">
        <v>1346802930</v>
      </c>
      <c r="C283" s="7" t="s">
        <v>284</v>
      </c>
      <c r="E283" s="8">
        <v>102000</v>
      </c>
      <c r="G283" s="8">
        <v>108000</v>
      </c>
      <c r="I283" s="8">
        <v>609447</v>
      </c>
    </row>
    <row r="284" spans="1:9" x14ac:dyDescent="0.2">
      <c r="A284">
        <v>1346803930</v>
      </c>
      <c r="C284" s="7" t="s">
        <v>285</v>
      </c>
      <c r="E284" s="8">
        <v>9750</v>
      </c>
      <c r="G284" s="8">
        <v>19500</v>
      </c>
    </row>
    <row r="285" spans="1:9" x14ac:dyDescent="0.2">
      <c r="A285">
        <v>1346804930</v>
      </c>
      <c r="C285" s="7" t="s">
        <v>286</v>
      </c>
      <c r="E285" s="9">
        <v>241500</v>
      </c>
      <c r="G285" s="9">
        <v>241500</v>
      </c>
      <c r="I285" s="9"/>
    </row>
    <row r="286" spans="1:9" s="10" customFormat="1" ht="15" x14ac:dyDescent="0.25">
      <c r="C286" s="11" t="s">
        <v>287</v>
      </c>
      <c r="E286" s="12">
        <f>SUM(E261:E285)</f>
        <v>12917253</v>
      </c>
      <c r="G286" s="12">
        <f t="shared" ref="G286:I286" si="41">SUM(G261:G285)</f>
        <v>12939386</v>
      </c>
      <c r="I286" s="12">
        <f t="shared" si="41"/>
        <v>12595975</v>
      </c>
    </row>
    <row r="287" spans="1:9" x14ac:dyDescent="0.2">
      <c r="A287">
        <v>1347101930</v>
      </c>
      <c r="C287" s="7" t="s">
        <v>288</v>
      </c>
      <c r="G287" s="8">
        <v>13500</v>
      </c>
    </row>
    <row r="288" spans="1:9" x14ac:dyDescent="0.2">
      <c r="A288">
        <v>1347102930</v>
      </c>
      <c r="C288" s="7" t="s">
        <v>289</v>
      </c>
      <c r="G288" s="8">
        <v>33750</v>
      </c>
    </row>
    <row r="289" spans="1:9" x14ac:dyDescent="0.2">
      <c r="A289">
        <v>1347103930</v>
      </c>
      <c r="C289" s="7" t="s">
        <v>290</v>
      </c>
      <c r="E289" s="8">
        <v>338534</v>
      </c>
      <c r="G289" s="8">
        <v>163000</v>
      </c>
      <c r="I289" s="8">
        <v>126718</v>
      </c>
    </row>
    <row r="290" spans="1:9" x14ac:dyDescent="0.2">
      <c r="A290">
        <v>1347104930</v>
      </c>
      <c r="C290" s="7" t="s">
        <v>291</v>
      </c>
      <c r="E290" s="8">
        <v>20250</v>
      </c>
      <c r="G290" s="8">
        <v>21000</v>
      </c>
      <c r="I290" s="8">
        <v>8058</v>
      </c>
    </row>
    <row r="291" spans="1:9" x14ac:dyDescent="0.2">
      <c r="A291">
        <v>1347105930</v>
      </c>
      <c r="C291" s="7" t="s">
        <v>292</v>
      </c>
      <c r="E291" s="8">
        <v>23250</v>
      </c>
      <c r="G291" s="8">
        <v>25000</v>
      </c>
      <c r="I291" s="8">
        <v>386465</v>
      </c>
    </row>
    <row r="292" spans="1:9" x14ac:dyDescent="0.2">
      <c r="A292">
        <v>1347121930</v>
      </c>
      <c r="C292" s="7" t="s">
        <v>293</v>
      </c>
      <c r="G292" s="8">
        <v>30000</v>
      </c>
      <c r="I292" s="8">
        <v>3494</v>
      </c>
    </row>
    <row r="293" spans="1:9" x14ac:dyDescent="0.2">
      <c r="A293">
        <v>1347131930</v>
      </c>
      <c r="C293" s="7" t="s">
        <v>294</v>
      </c>
      <c r="G293" s="8">
        <v>39000</v>
      </c>
    </row>
    <row r="294" spans="1:9" x14ac:dyDescent="0.2">
      <c r="A294">
        <v>1347141930</v>
      </c>
      <c r="C294" s="7" t="s">
        <v>295</v>
      </c>
      <c r="E294" s="8">
        <v>17250</v>
      </c>
      <c r="G294" s="8">
        <v>12000</v>
      </c>
      <c r="I294" s="8">
        <v>15709</v>
      </c>
    </row>
    <row r="295" spans="1:9" x14ac:dyDescent="0.2">
      <c r="A295">
        <v>1347142930</v>
      </c>
      <c r="C295" s="7" t="s">
        <v>296</v>
      </c>
      <c r="G295" s="8">
        <v>225000</v>
      </c>
    </row>
    <row r="296" spans="1:9" x14ac:dyDescent="0.2">
      <c r="A296">
        <v>1347144930</v>
      </c>
      <c r="C296" s="7" t="s">
        <v>297</v>
      </c>
      <c r="E296" s="8">
        <v>113250</v>
      </c>
      <c r="G296" s="8">
        <v>93000</v>
      </c>
    </row>
    <row r="297" spans="1:9" x14ac:dyDescent="0.2">
      <c r="A297">
        <v>1347200420</v>
      </c>
      <c r="C297" s="7" t="s">
        <v>298</v>
      </c>
      <c r="I297" s="8">
        <v>18925</v>
      </c>
    </row>
    <row r="298" spans="1:9" x14ac:dyDescent="0.2">
      <c r="A298">
        <v>1347200930</v>
      </c>
      <c r="C298" s="7" t="s">
        <v>299</v>
      </c>
      <c r="I298" s="8">
        <v>49055</v>
      </c>
    </row>
    <row r="299" spans="1:9" x14ac:dyDescent="0.2">
      <c r="A299">
        <v>1347201930</v>
      </c>
      <c r="C299" s="7" t="s">
        <v>300</v>
      </c>
      <c r="E299" s="8">
        <v>18750</v>
      </c>
      <c r="G299" s="8">
        <v>303000</v>
      </c>
      <c r="I299" s="8">
        <v>303492</v>
      </c>
    </row>
    <row r="300" spans="1:9" x14ac:dyDescent="0.2">
      <c r="A300">
        <v>1347300420</v>
      </c>
      <c r="C300" s="7" t="s">
        <v>301</v>
      </c>
      <c r="I300" s="8">
        <v>10500</v>
      </c>
    </row>
    <row r="301" spans="1:9" x14ac:dyDescent="0.2">
      <c r="A301">
        <v>1347300930</v>
      </c>
      <c r="C301" s="7" t="s">
        <v>302</v>
      </c>
      <c r="I301" s="8">
        <v>128341</v>
      </c>
    </row>
    <row r="302" spans="1:9" x14ac:dyDescent="0.2">
      <c r="A302">
        <v>1347602930</v>
      </c>
      <c r="C302" s="7" t="s">
        <v>303</v>
      </c>
      <c r="G302" s="8">
        <v>139290</v>
      </c>
    </row>
    <row r="303" spans="1:9" x14ac:dyDescent="0.2">
      <c r="A303">
        <v>1347603930</v>
      </c>
      <c r="C303" s="7" t="s">
        <v>304</v>
      </c>
      <c r="E303" s="8">
        <v>396192</v>
      </c>
      <c r="G303" s="8">
        <v>181500</v>
      </c>
    </row>
    <row r="304" spans="1:9" x14ac:dyDescent="0.2">
      <c r="A304">
        <v>1347604930</v>
      </c>
      <c r="C304" s="7" t="s">
        <v>305</v>
      </c>
      <c r="G304" s="8">
        <v>86250</v>
      </c>
    </row>
    <row r="305" spans="1:9" x14ac:dyDescent="0.2">
      <c r="A305">
        <v>1347605930</v>
      </c>
      <c r="C305" s="7" t="s">
        <v>306</v>
      </c>
      <c r="E305" s="9">
        <v>10000</v>
      </c>
      <c r="G305" s="9">
        <v>100800</v>
      </c>
      <c r="I305" s="9"/>
    </row>
    <row r="306" spans="1:9" s="10" customFormat="1" ht="15" x14ac:dyDescent="0.25">
      <c r="C306" s="11" t="s">
        <v>307</v>
      </c>
      <c r="E306" s="12">
        <f>SUM(E287:E305)</f>
        <v>937476</v>
      </c>
      <c r="G306" s="12">
        <f t="shared" ref="G306:I306" si="42">SUM(G287:G305)</f>
        <v>1466090</v>
      </c>
      <c r="I306" s="12">
        <f t="shared" si="42"/>
        <v>1050757</v>
      </c>
    </row>
    <row r="307" spans="1:9" x14ac:dyDescent="0.2">
      <c r="A307">
        <v>1348300930</v>
      </c>
      <c r="C307" s="7" t="s">
        <v>308</v>
      </c>
      <c r="E307" s="8">
        <v>14250</v>
      </c>
      <c r="G307" s="8">
        <v>17000</v>
      </c>
      <c r="I307" s="8">
        <v>9920</v>
      </c>
    </row>
    <row r="308" spans="1:9" x14ac:dyDescent="0.2">
      <c r="A308">
        <v>1348300931</v>
      </c>
      <c r="C308" s="7" t="s">
        <v>309</v>
      </c>
      <c r="E308" s="9">
        <v>18750</v>
      </c>
      <c r="G308" s="9">
        <v>37500</v>
      </c>
      <c r="I308" s="9"/>
    </row>
    <row r="309" spans="1:9" s="10" customFormat="1" ht="15" x14ac:dyDescent="0.25">
      <c r="C309" s="11" t="s">
        <v>310</v>
      </c>
      <c r="E309" s="12">
        <f>SUM(E307:E308)</f>
        <v>33000</v>
      </c>
      <c r="G309" s="12">
        <f t="shared" ref="G309:I309" si="43">SUM(G307:G308)</f>
        <v>54500</v>
      </c>
      <c r="I309" s="12">
        <f t="shared" si="43"/>
        <v>9920</v>
      </c>
    </row>
    <row r="310" spans="1:9" x14ac:dyDescent="0.2">
      <c r="A310">
        <v>1349001930</v>
      </c>
      <c r="C310" s="7" t="s">
        <v>311</v>
      </c>
      <c r="E310" s="8">
        <v>6750</v>
      </c>
      <c r="G310" s="8">
        <v>5000</v>
      </c>
      <c r="I310" s="8">
        <v>11554</v>
      </c>
    </row>
    <row r="311" spans="1:9" x14ac:dyDescent="0.2">
      <c r="A311">
        <v>1349002930</v>
      </c>
      <c r="C311" s="7" t="s">
        <v>312</v>
      </c>
      <c r="E311" s="8">
        <v>26250</v>
      </c>
      <c r="G311" s="8">
        <v>24500</v>
      </c>
    </row>
    <row r="312" spans="1:9" x14ac:dyDescent="0.2">
      <c r="A312">
        <v>1349003930</v>
      </c>
      <c r="C312" s="7" t="s">
        <v>313</v>
      </c>
      <c r="E312" s="8">
        <v>6750</v>
      </c>
      <c r="G312" s="8">
        <v>7600</v>
      </c>
    </row>
    <row r="313" spans="1:9" x14ac:dyDescent="0.2">
      <c r="A313">
        <v>1349004930</v>
      </c>
      <c r="C313" s="7" t="s">
        <v>314</v>
      </c>
      <c r="E313" s="8">
        <v>15000</v>
      </c>
      <c r="G313" s="8">
        <v>13500</v>
      </c>
      <c r="I313" s="8">
        <v>12721</v>
      </c>
    </row>
    <row r="314" spans="1:9" x14ac:dyDescent="0.2">
      <c r="A314">
        <v>1349006930</v>
      </c>
      <c r="C314" s="7" t="s">
        <v>315</v>
      </c>
      <c r="G314" s="8">
        <v>200000</v>
      </c>
      <c r="I314" s="8">
        <v>145532</v>
      </c>
    </row>
    <row r="315" spans="1:9" x14ac:dyDescent="0.2">
      <c r="A315">
        <v>1349007930</v>
      </c>
      <c r="C315" s="7" t="s">
        <v>316</v>
      </c>
      <c r="E315" s="8">
        <v>180000</v>
      </c>
      <c r="G315" s="8">
        <v>300000</v>
      </c>
    </row>
    <row r="316" spans="1:9" x14ac:dyDescent="0.2">
      <c r="A316">
        <v>1349008930</v>
      </c>
      <c r="C316" s="7" t="s">
        <v>317</v>
      </c>
      <c r="E316" s="9">
        <v>10000</v>
      </c>
      <c r="G316" s="9">
        <v>300000</v>
      </c>
      <c r="I316" s="9"/>
    </row>
    <row r="317" spans="1:9" s="10" customFormat="1" ht="15" x14ac:dyDescent="0.25">
      <c r="C317" s="11" t="s">
        <v>318</v>
      </c>
      <c r="E317" s="14">
        <f>SUM(E310:E316)</f>
        <v>244750</v>
      </c>
      <c r="G317" s="14">
        <f t="shared" ref="G317:I317" si="44">SUM(G310:G316)</f>
        <v>850600</v>
      </c>
      <c r="I317" s="14">
        <f t="shared" si="44"/>
        <v>169807</v>
      </c>
    </row>
    <row r="318" spans="1:9" s="10" customFormat="1" ht="15" x14ac:dyDescent="0.25">
      <c r="C318" s="11" t="s">
        <v>319</v>
      </c>
      <c r="E318" s="14">
        <f>E193+E207+E223+E236+E260+E286+E306+E309+E317</f>
        <v>66446170</v>
      </c>
      <c r="G318" s="14">
        <f t="shared" ref="G318:I318" si="45">G193+G207+G223+G236+G260+G286+G306+G309+G317</f>
        <v>62911869</v>
      </c>
      <c r="I318" s="14">
        <f t="shared" si="45"/>
        <v>59718592</v>
      </c>
    </row>
    <row r="319" spans="1:9" x14ac:dyDescent="0.2">
      <c r="A319">
        <v>1351000410</v>
      </c>
      <c r="C319" s="7" t="s">
        <v>320</v>
      </c>
      <c r="E319" s="8">
        <v>4000</v>
      </c>
      <c r="G319" s="8">
        <v>5000</v>
      </c>
      <c r="I319" s="8">
        <v>45</v>
      </c>
    </row>
    <row r="320" spans="1:9" x14ac:dyDescent="0.2">
      <c r="A320">
        <v>1351000950</v>
      </c>
      <c r="C320" s="7" t="s">
        <v>321</v>
      </c>
      <c r="E320" s="9">
        <v>360000</v>
      </c>
      <c r="G320" s="9">
        <v>360000</v>
      </c>
      <c r="I320" s="9"/>
    </row>
    <row r="321" spans="1:9" s="10" customFormat="1" ht="15" x14ac:dyDescent="0.25">
      <c r="C321" s="11" t="s">
        <v>322</v>
      </c>
      <c r="E321" s="14">
        <f>SUM(E319:E320)</f>
        <v>364000</v>
      </c>
      <c r="G321" s="14">
        <f t="shared" ref="G321:I321" si="46">SUM(G319:G320)</f>
        <v>365000</v>
      </c>
      <c r="I321" s="14">
        <f t="shared" si="46"/>
        <v>45</v>
      </c>
    </row>
    <row r="322" spans="1:9" s="10" customFormat="1" ht="15" x14ac:dyDescent="0.25">
      <c r="C322" s="11" t="s">
        <v>323</v>
      </c>
      <c r="E322" s="14">
        <f>E321</f>
        <v>364000</v>
      </c>
      <c r="G322" s="14">
        <f t="shared" ref="G322:I322" si="47">G321</f>
        <v>365000</v>
      </c>
      <c r="I322" s="14">
        <f t="shared" si="47"/>
        <v>45</v>
      </c>
    </row>
    <row r="323" spans="1:9" x14ac:dyDescent="0.2">
      <c r="A323">
        <v>1369000420</v>
      </c>
      <c r="C323" s="7" t="s">
        <v>324</v>
      </c>
      <c r="E323" s="8">
        <v>480000</v>
      </c>
      <c r="G323" s="8">
        <v>200000</v>
      </c>
      <c r="I323" s="8">
        <v>304840</v>
      </c>
    </row>
    <row r="324" spans="1:9" x14ac:dyDescent="0.2">
      <c r="A324">
        <v>1369000422</v>
      </c>
      <c r="C324" s="7" t="s">
        <v>325</v>
      </c>
      <c r="E324" s="8">
        <v>180000</v>
      </c>
      <c r="G324" s="8">
        <v>250000</v>
      </c>
      <c r="I324" s="8">
        <v>95230</v>
      </c>
    </row>
    <row r="325" spans="1:9" x14ac:dyDescent="0.2">
      <c r="A325">
        <v>1369000950</v>
      </c>
      <c r="C325" s="7" t="s">
        <v>326</v>
      </c>
      <c r="E325" s="8">
        <v>3000000</v>
      </c>
      <c r="G325" s="8">
        <v>2200000</v>
      </c>
      <c r="I325" s="8">
        <v>1389423</v>
      </c>
    </row>
    <row r="326" spans="1:9" x14ac:dyDescent="0.2">
      <c r="A326">
        <v>1369000951</v>
      </c>
      <c r="C326" s="7" t="s">
        <v>327</v>
      </c>
      <c r="E326" s="9">
        <v>30000</v>
      </c>
      <c r="G326" s="9">
        <v>200000</v>
      </c>
      <c r="I326" s="9">
        <v>76120</v>
      </c>
    </row>
    <row r="327" spans="1:9" s="10" customFormat="1" ht="15" x14ac:dyDescent="0.25">
      <c r="C327" s="11" t="s">
        <v>328</v>
      </c>
      <c r="E327" s="14">
        <f>SUM(E323:E326)</f>
        <v>3690000</v>
      </c>
      <c r="G327" s="14">
        <f t="shared" ref="G327:I327" si="48">SUM(G323:G326)</f>
        <v>2850000</v>
      </c>
      <c r="I327" s="14">
        <f t="shared" si="48"/>
        <v>1865613</v>
      </c>
    </row>
    <row r="328" spans="1:9" s="10" customFormat="1" ht="15" x14ac:dyDescent="0.25">
      <c r="C328" s="11" t="s">
        <v>329</v>
      </c>
      <c r="E328" s="14">
        <f>E327</f>
        <v>3690000</v>
      </c>
      <c r="G328" s="14">
        <f t="shared" ref="G328:I328" si="49">G327</f>
        <v>2850000</v>
      </c>
      <c r="I328" s="14">
        <f t="shared" si="49"/>
        <v>1865613</v>
      </c>
    </row>
    <row r="329" spans="1:9" s="10" customFormat="1" ht="15.75" thickBot="1" x14ac:dyDescent="0.3">
      <c r="A329" s="11" t="s">
        <v>330</v>
      </c>
      <c r="C329" s="11"/>
      <c r="E329" s="15">
        <f>E159+E185+E318+E322+E328</f>
        <v>242174510</v>
      </c>
      <c r="G329" s="15">
        <f t="shared" ref="G329" si="50">G159+G185+G318+G322+G328</f>
        <v>200402563</v>
      </c>
      <c r="I329" s="15">
        <f>I159+I185+I318+I322+I328</f>
        <v>181384683</v>
      </c>
    </row>
    <row r="330" spans="1:9" x14ac:dyDescent="0.2">
      <c r="A330">
        <v>1410000210</v>
      </c>
      <c r="C330" s="7" t="s">
        <v>331</v>
      </c>
      <c r="E330" s="8">
        <v>6500000</v>
      </c>
      <c r="G330" s="8">
        <v>43400000</v>
      </c>
      <c r="I330" s="8">
        <v>48667758</v>
      </c>
    </row>
    <row r="331" spans="1:9" x14ac:dyDescent="0.2">
      <c r="A331">
        <v>1410000220</v>
      </c>
      <c r="C331" s="7" t="s">
        <v>332</v>
      </c>
      <c r="E331" s="8">
        <v>4400000</v>
      </c>
      <c r="G331" s="8">
        <v>5400000</v>
      </c>
      <c r="I331" s="8">
        <v>5156701</v>
      </c>
    </row>
    <row r="332" spans="1:9" x14ac:dyDescent="0.2">
      <c r="A332">
        <v>1410000221</v>
      </c>
      <c r="C332" s="7" t="s">
        <v>333</v>
      </c>
      <c r="G332" s="8">
        <v>500000</v>
      </c>
      <c r="I332" s="8">
        <v>375960</v>
      </c>
    </row>
    <row r="333" spans="1:9" x14ac:dyDescent="0.2">
      <c r="A333">
        <v>1410000222</v>
      </c>
      <c r="C333" s="7" t="s">
        <v>334</v>
      </c>
      <c r="E333" s="8">
        <v>6000000</v>
      </c>
    </row>
    <row r="334" spans="1:9" x14ac:dyDescent="0.2">
      <c r="A334">
        <v>1410000230</v>
      </c>
      <c r="C334" s="7" t="s">
        <v>335</v>
      </c>
      <c r="G334" s="8">
        <v>7200000</v>
      </c>
    </row>
    <row r="335" spans="1:9" x14ac:dyDescent="0.2">
      <c r="A335">
        <v>1410000690</v>
      </c>
      <c r="C335" s="7" t="s">
        <v>336</v>
      </c>
      <c r="E335" s="8">
        <v>250000</v>
      </c>
    </row>
    <row r="336" spans="1:9" x14ac:dyDescent="0.2">
      <c r="A336">
        <v>1410000691</v>
      </c>
      <c r="C336" s="7" t="s">
        <v>337</v>
      </c>
      <c r="E336" s="8">
        <v>2431648</v>
      </c>
    </row>
    <row r="337" spans="1:9" x14ac:dyDescent="0.2">
      <c r="A337">
        <v>1410000810</v>
      </c>
      <c r="C337" s="7" t="s">
        <v>338</v>
      </c>
      <c r="E337" s="8">
        <v>1600000</v>
      </c>
    </row>
    <row r="338" spans="1:9" x14ac:dyDescent="0.2">
      <c r="A338">
        <v>1410000990</v>
      </c>
      <c r="C338" s="7" t="s">
        <v>339</v>
      </c>
      <c r="E338" s="9"/>
      <c r="G338" s="9">
        <v>180000</v>
      </c>
      <c r="I338" s="9">
        <v>321998</v>
      </c>
    </row>
    <row r="339" spans="1:9" s="10" customFormat="1" ht="15" x14ac:dyDescent="0.25">
      <c r="C339" s="11" t="s">
        <v>340</v>
      </c>
      <c r="E339" s="14">
        <f>SUM(E330:E338)</f>
        <v>21181648</v>
      </c>
      <c r="G339" s="14">
        <f t="shared" ref="G339:I339" si="51">SUM(G330:G338)</f>
        <v>56680000</v>
      </c>
      <c r="I339" s="14">
        <f t="shared" si="51"/>
        <v>54522417</v>
      </c>
    </row>
    <row r="340" spans="1:9" s="10" customFormat="1" ht="15" x14ac:dyDescent="0.25">
      <c r="C340" s="11" t="s">
        <v>341</v>
      </c>
      <c r="E340" s="14">
        <f>E339</f>
        <v>21181648</v>
      </c>
      <c r="G340" s="14">
        <f t="shared" ref="G340:I340" si="52">G339</f>
        <v>56680000</v>
      </c>
      <c r="I340" s="14">
        <f t="shared" si="52"/>
        <v>54522417</v>
      </c>
    </row>
    <row r="341" spans="1:9" x14ac:dyDescent="0.2">
      <c r="A341">
        <v>1430000640</v>
      </c>
      <c r="C341" s="7" t="s">
        <v>342</v>
      </c>
      <c r="E341" s="8">
        <v>650000</v>
      </c>
      <c r="G341" s="8">
        <v>2200000</v>
      </c>
      <c r="I341" s="8">
        <v>1706018</v>
      </c>
    </row>
    <row r="342" spans="1:9" x14ac:dyDescent="0.2">
      <c r="A342">
        <v>1430000641</v>
      </c>
      <c r="C342" s="7" t="s">
        <v>343</v>
      </c>
      <c r="E342" s="9">
        <v>2200000</v>
      </c>
      <c r="G342" s="9">
        <v>2100000</v>
      </c>
      <c r="I342" s="9">
        <v>1483614</v>
      </c>
    </row>
    <row r="343" spans="1:9" s="10" customFormat="1" ht="15" x14ac:dyDescent="0.25">
      <c r="C343" s="11" t="s">
        <v>344</v>
      </c>
      <c r="E343" s="12">
        <f>SUM(E341:E342)</f>
        <v>2850000</v>
      </c>
      <c r="G343" s="12">
        <f t="shared" ref="G343:I343" si="53">SUM(G341:G342)</f>
        <v>4300000</v>
      </c>
      <c r="I343" s="12">
        <f t="shared" si="53"/>
        <v>3189632</v>
      </c>
    </row>
    <row r="344" spans="1:9" x14ac:dyDescent="0.2">
      <c r="A344">
        <v>1433000650</v>
      </c>
      <c r="C344" s="7" t="s">
        <v>345</v>
      </c>
      <c r="E344" s="9">
        <v>670000</v>
      </c>
      <c r="G344" s="9">
        <v>650000</v>
      </c>
      <c r="I344" s="9">
        <v>931589</v>
      </c>
    </row>
    <row r="345" spans="1:9" s="10" customFormat="1" ht="15" x14ac:dyDescent="0.25">
      <c r="C345" s="11" t="s">
        <v>346</v>
      </c>
      <c r="E345" s="12">
        <f>E343+E344</f>
        <v>3520000</v>
      </c>
      <c r="G345" s="12">
        <f t="shared" ref="G345:I345" si="54">G343+G344</f>
        <v>4950000</v>
      </c>
      <c r="I345" s="12">
        <f t="shared" si="54"/>
        <v>4121221</v>
      </c>
    </row>
    <row r="346" spans="1:9" x14ac:dyDescent="0.2">
      <c r="A346">
        <v>1472000210</v>
      </c>
      <c r="C346" s="7" t="s">
        <v>347</v>
      </c>
      <c r="E346" s="8">
        <v>220000</v>
      </c>
      <c r="G346" s="8">
        <v>1360000</v>
      </c>
      <c r="I346" s="8">
        <v>1471193</v>
      </c>
    </row>
    <row r="347" spans="1:9" x14ac:dyDescent="0.2">
      <c r="A347">
        <v>1472000810</v>
      </c>
      <c r="C347" s="7" t="s">
        <v>348</v>
      </c>
      <c r="E347" s="9"/>
      <c r="G347" s="9">
        <v>8000</v>
      </c>
      <c r="I347" s="9"/>
    </row>
    <row r="348" spans="1:9" s="10" customFormat="1" ht="15" x14ac:dyDescent="0.25">
      <c r="C348" s="11" t="s">
        <v>349</v>
      </c>
      <c r="E348" s="14">
        <f>SUM(E346:E347)</f>
        <v>220000</v>
      </c>
      <c r="G348" s="14">
        <f t="shared" ref="G348:I348" si="55">SUM(G346:G347)</f>
        <v>1368000</v>
      </c>
      <c r="I348" s="14">
        <f t="shared" si="55"/>
        <v>1471193</v>
      </c>
    </row>
    <row r="349" spans="1:9" s="10" customFormat="1" ht="15" x14ac:dyDescent="0.25">
      <c r="C349" s="11" t="s">
        <v>350</v>
      </c>
      <c r="E349" s="14">
        <f>E348</f>
        <v>220000</v>
      </c>
      <c r="G349" s="14">
        <f>G348</f>
        <v>1368000</v>
      </c>
      <c r="I349" s="14">
        <f>I348</f>
        <v>1471193</v>
      </c>
    </row>
    <row r="350" spans="1:9" s="10" customFormat="1" ht="15.75" thickBot="1" x14ac:dyDescent="0.3">
      <c r="A350" s="11" t="s">
        <v>351</v>
      </c>
      <c r="C350" s="11"/>
      <c r="E350" s="15">
        <f>E340+E345+E349</f>
        <v>24921648</v>
      </c>
      <c r="G350" s="15">
        <f t="shared" ref="G350:I350" si="56">G340+G345+G349</f>
        <v>62998000</v>
      </c>
      <c r="I350" s="15">
        <f t="shared" si="56"/>
        <v>60114831</v>
      </c>
    </row>
    <row r="351" spans="1:9" x14ac:dyDescent="0.2">
      <c r="A351">
        <v>1591900490</v>
      </c>
      <c r="C351" s="7" t="s">
        <v>352</v>
      </c>
      <c r="E351" s="8">
        <v>2800000</v>
      </c>
      <c r="G351" s="8">
        <v>2634393</v>
      </c>
      <c r="I351" s="8">
        <v>5040700</v>
      </c>
    </row>
    <row r="352" spans="1:9" x14ac:dyDescent="0.2">
      <c r="A352">
        <v>1591900492</v>
      </c>
      <c r="C352" s="7" t="s">
        <v>353</v>
      </c>
      <c r="E352" s="9">
        <v>1200895</v>
      </c>
      <c r="G352" s="9"/>
      <c r="I352" s="9"/>
    </row>
    <row r="353" spans="1:9" s="10" customFormat="1" ht="15" x14ac:dyDescent="0.25">
      <c r="C353" s="11" t="s">
        <v>354</v>
      </c>
      <c r="E353" s="12">
        <f>SUM(E351:E352)</f>
        <v>4000895</v>
      </c>
      <c r="G353" s="12">
        <f t="shared" ref="G353:I353" si="57">SUM(G351:G352)</f>
        <v>2634393</v>
      </c>
      <c r="I353" s="12">
        <f t="shared" si="57"/>
        <v>5040700</v>
      </c>
    </row>
    <row r="354" spans="1:9" x14ac:dyDescent="0.2">
      <c r="A354">
        <v>1594000540</v>
      </c>
      <c r="C354" s="7" t="s">
        <v>355</v>
      </c>
      <c r="E354" s="8">
        <v>1300000</v>
      </c>
      <c r="G354" s="8">
        <v>1100000</v>
      </c>
      <c r="I354" s="8">
        <v>2027023</v>
      </c>
    </row>
    <row r="355" spans="1:9" x14ac:dyDescent="0.2">
      <c r="A355">
        <v>1596000820</v>
      </c>
      <c r="C355" s="7" t="s">
        <v>356</v>
      </c>
      <c r="E355" s="8">
        <v>1500000</v>
      </c>
    </row>
    <row r="356" spans="1:9" x14ac:dyDescent="0.2">
      <c r="A356">
        <v>1599000810</v>
      </c>
      <c r="C356" s="7" t="s">
        <v>357</v>
      </c>
      <c r="E356" s="9">
        <v>14500000</v>
      </c>
      <c r="G356" s="9"/>
      <c r="I356" s="9"/>
    </row>
    <row r="357" spans="1:9" s="10" customFormat="1" ht="15" x14ac:dyDescent="0.25">
      <c r="C357" s="11" t="s">
        <v>358</v>
      </c>
      <c r="E357" s="14">
        <f>SUM(E354:E356)+E353</f>
        <v>21300895</v>
      </c>
      <c r="G357" s="14">
        <f t="shared" ref="G357:I357" si="58">SUM(G354:G356)+G353</f>
        <v>3734393</v>
      </c>
      <c r="I357" s="14">
        <f t="shared" si="58"/>
        <v>7067723</v>
      </c>
    </row>
    <row r="358" spans="1:9" s="10" customFormat="1" ht="15.75" thickBot="1" x14ac:dyDescent="0.3">
      <c r="A358" s="11" t="s">
        <v>359</v>
      </c>
      <c r="C358" s="11"/>
      <c r="E358" s="15">
        <f>E357</f>
        <v>21300895</v>
      </c>
      <c r="G358" s="15">
        <f t="shared" ref="G358:I358" si="59">G357</f>
        <v>3734393</v>
      </c>
      <c r="I358" s="15">
        <f t="shared" si="59"/>
        <v>7067723</v>
      </c>
    </row>
    <row r="359" spans="1:9" s="10" customFormat="1" ht="15" x14ac:dyDescent="0.25">
      <c r="C359" s="11"/>
      <c r="E359" s="12"/>
      <c r="G359" s="12"/>
      <c r="I359" s="12"/>
    </row>
    <row r="360" spans="1:9" s="10" customFormat="1" ht="15.75" thickBot="1" x14ac:dyDescent="0.3">
      <c r="A360" s="10" t="s">
        <v>360</v>
      </c>
      <c r="C360" s="11"/>
      <c r="E360" s="17">
        <f>E24+E81+E329+E350+E358</f>
        <v>713516342</v>
      </c>
      <c r="G360" s="17">
        <f t="shared" ref="G360:I360" si="60">G24+G81+G329+G350+G358</f>
        <v>678417207</v>
      </c>
      <c r="I360" s="17">
        <f t="shared" si="60"/>
        <v>646222255</v>
      </c>
    </row>
    <row r="361" spans="1:9" s="10" customFormat="1" ht="15.75" thickTop="1" x14ac:dyDescent="0.25">
      <c r="C361" s="11"/>
      <c r="E361" s="12"/>
      <c r="G361" s="12"/>
      <c r="I361" s="12"/>
    </row>
    <row r="362" spans="1:9" x14ac:dyDescent="0.2">
      <c r="A362">
        <v>1611000522</v>
      </c>
      <c r="C362" s="7" t="s">
        <v>361</v>
      </c>
      <c r="E362" s="8">
        <v>12000</v>
      </c>
      <c r="G362" s="8">
        <v>5800</v>
      </c>
      <c r="I362" s="8">
        <v>3900</v>
      </c>
    </row>
    <row r="363" spans="1:9" x14ac:dyDescent="0.2">
      <c r="A363">
        <v>1611000780</v>
      </c>
      <c r="C363" s="7" t="s">
        <v>362</v>
      </c>
      <c r="E363" s="8">
        <v>110000</v>
      </c>
      <c r="G363" s="8">
        <v>110000</v>
      </c>
      <c r="I363" s="8">
        <v>96935</v>
      </c>
    </row>
    <row r="364" spans="1:9" x14ac:dyDescent="0.2">
      <c r="A364">
        <v>1611100110</v>
      </c>
      <c r="C364" s="7" t="s">
        <v>363</v>
      </c>
      <c r="E364" s="9">
        <v>2565289</v>
      </c>
      <c r="G364" s="9">
        <v>2706690</v>
      </c>
      <c r="I364" s="9">
        <v>2712271</v>
      </c>
    </row>
    <row r="365" spans="1:9" s="10" customFormat="1" ht="15" x14ac:dyDescent="0.25">
      <c r="C365" s="11" t="s">
        <v>364</v>
      </c>
      <c r="E365" s="12">
        <f>SUM(E362:E364)</f>
        <v>2687289</v>
      </c>
      <c r="G365" s="12">
        <f t="shared" ref="G365:I365" si="61">SUM(G362:G364)</f>
        <v>2822490</v>
      </c>
      <c r="I365" s="12">
        <f t="shared" si="61"/>
        <v>2813106</v>
      </c>
    </row>
    <row r="366" spans="1:9" x14ac:dyDescent="0.2">
      <c r="A366">
        <v>1612000110</v>
      </c>
      <c r="C366" s="7" t="s">
        <v>365</v>
      </c>
      <c r="E366" s="8">
        <v>883383</v>
      </c>
      <c r="G366" s="8">
        <v>890000</v>
      </c>
      <c r="I366" s="8">
        <v>855023</v>
      </c>
    </row>
    <row r="367" spans="1:9" x14ac:dyDescent="0.2">
      <c r="A367">
        <v>1612000720</v>
      </c>
      <c r="C367" s="7" t="s">
        <v>366</v>
      </c>
      <c r="E367" s="9">
        <v>266617</v>
      </c>
      <c r="G367" s="9">
        <v>260000</v>
      </c>
      <c r="I367" s="9">
        <v>36115</v>
      </c>
    </row>
    <row r="368" spans="1:9" s="10" customFormat="1" ht="15" x14ac:dyDescent="0.25">
      <c r="C368" s="11" t="s">
        <v>367</v>
      </c>
      <c r="E368" s="12">
        <f>SUM(E366:E367)</f>
        <v>1150000</v>
      </c>
      <c r="G368" s="12">
        <f t="shared" ref="G368:I368" si="62">SUM(G366:G367)</f>
        <v>1150000</v>
      </c>
      <c r="I368" s="12">
        <f t="shared" si="62"/>
        <v>891138</v>
      </c>
    </row>
    <row r="369" spans="1:9" x14ac:dyDescent="0.2">
      <c r="A369">
        <v>1613000110</v>
      </c>
      <c r="C369" s="7" t="s">
        <v>368</v>
      </c>
      <c r="E369" s="8">
        <v>2197825</v>
      </c>
      <c r="G369" s="8">
        <v>2046701</v>
      </c>
      <c r="I369" s="8">
        <v>1653048</v>
      </c>
    </row>
    <row r="370" spans="1:9" x14ac:dyDescent="0.2">
      <c r="A370">
        <v>1613000320</v>
      </c>
      <c r="C370" s="7" t="s">
        <v>369</v>
      </c>
      <c r="I370" s="8">
        <v>16660</v>
      </c>
    </row>
    <row r="371" spans="1:9" x14ac:dyDescent="0.2">
      <c r="A371">
        <v>1613000523</v>
      </c>
      <c r="C371" s="7" t="s">
        <v>370</v>
      </c>
      <c r="E371" s="8">
        <v>1700</v>
      </c>
      <c r="G371" s="8">
        <v>1700</v>
      </c>
      <c r="I371" s="8">
        <v>583</v>
      </c>
    </row>
    <row r="372" spans="1:9" x14ac:dyDescent="0.2">
      <c r="A372">
        <v>1613000780</v>
      </c>
      <c r="C372" s="7" t="s">
        <v>371</v>
      </c>
      <c r="E372" s="9">
        <v>70000</v>
      </c>
      <c r="G372" s="9">
        <v>70000</v>
      </c>
      <c r="I372" s="9">
        <v>50717</v>
      </c>
    </row>
    <row r="373" spans="1:9" s="10" customFormat="1" ht="15" x14ac:dyDescent="0.25">
      <c r="C373" s="11" t="s">
        <v>372</v>
      </c>
      <c r="E373" s="12">
        <f>SUM(E369:E372)</f>
        <v>2269525</v>
      </c>
      <c r="G373" s="12">
        <f t="shared" ref="G373:I373" si="63">SUM(G369:G372)</f>
        <v>2118401</v>
      </c>
      <c r="I373" s="12">
        <f t="shared" si="63"/>
        <v>1721008</v>
      </c>
    </row>
    <row r="374" spans="1:9" x14ac:dyDescent="0.2">
      <c r="A374">
        <v>1614000110</v>
      </c>
      <c r="C374" s="7" t="s">
        <v>373</v>
      </c>
      <c r="E374" s="16">
        <v>831484</v>
      </c>
      <c r="G374" s="16">
        <v>821670</v>
      </c>
      <c r="I374" s="16">
        <v>701030</v>
      </c>
    </row>
    <row r="375" spans="1:9" x14ac:dyDescent="0.2">
      <c r="A375">
        <v>1615000110</v>
      </c>
      <c r="C375" s="7" t="s">
        <v>374</v>
      </c>
      <c r="E375" s="8">
        <v>1746791</v>
      </c>
      <c r="G375" s="8">
        <v>1609178</v>
      </c>
      <c r="I375" s="8">
        <v>1455885</v>
      </c>
    </row>
    <row r="376" spans="1:9" x14ac:dyDescent="0.2">
      <c r="A376">
        <v>1615000530</v>
      </c>
      <c r="C376" s="7" t="s">
        <v>375</v>
      </c>
      <c r="E376" s="8">
        <v>75000</v>
      </c>
      <c r="G376" s="8">
        <v>70000</v>
      </c>
      <c r="I376" s="8">
        <v>85346</v>
      </c>
    </row>
    <row r="377" spans="1:9" x14ac:dyDescent="0.2">
      <c r="A377">
        <v>1615000560</v>
      </c>
      <c r="C377" s="7" t="s">
        <v>376</v>
      </c>
      <c r="E377" s="8">
        <v>10000</v>
      </c>
      <c r="G377" s="8">
        <v>10000</v>
      </c>
      <c r="I377" s="8">
        <v>4725</v>
      </c>
    </row>
    <row r="378" spans="1:9" x14ac:dyDescent="0.2">
      <c r="A378">
        <v>1615000750</v>
      </c>
      <c r="C378" s="7" t="s">
        <v>377</v>
      </c>
      <c r="E378" s="8">
        <v>200000</v>
      </c>
      <c r="G378" s="8">
        <v>200000</v>
      </c>
      <c r="I378" s="8">
        <v>56171</v>
      </c>
    </row>
    <row r="379" spans="1:9" x14ac:dyDescent="0.2">
      <c r="A379">
        <v>1615000780</v>
      </c>
      <c r="C379" s="7" t="s">
        <v>378</v>
      </c>
      <c r="E379" s="8">
        <v>30000</v>
      </c>
      <c r="G379" s="8">
        <v>30000</v>
      </c>
      <c r="I379" s="8">
        <v>29472</v>
      </c>
    </row>
    <row r="380" spans="1:9" x14ac:dyDescent="0.2">
      <c r="A380">
        <v>1615100110</v>
      </c>
      <c r="C380" s="7" t="s">
        <v>379</v>
      </c>
      <c r="E380" s="9">
        <v>1636452</v>
      </c>
      <c r="G380" s="9">
        <v>1308146</v>
      </c>
      <c r="I380" s="9">
        <v>1237719</v>
      </c>
    </row>
    <row r="381" spans="1:9" s="10" customFormat="1" ht="15" x14ac:dyDescent="0.25">
      <c r="C381" s="11" t="s">
        <v>380</v>
      </c>
      <c r="E381" s="12">
        <f>SUM(E375:E380)</f>
        <v>3698243</v>
      </c>
      <c r="G381" s="12">
        <f t="shared" ref="G381:I381" si="64">SUM(G375:G380)</f>
        <v>3227324</v>
      </c>
      <c r="I381" s="12">
        <f t="shared" si="64"/>
        <v>2869318</v>
      </c>
    </row>
    <row r="382" spans="1:9" x14ac:dyDescent="0.2">
      <c r="A382">
        <v>1616000521</v>
      </c>
      <c r="C382" s="7" t="s">
        <v>381</v>
      </c>
      <c r="E382" s="8">
        <v>1150000</v>
      </c>
      <c r="G382" s="8">
        <v>1100000</v>
      </c>
      <c r="I382" s="8">
        <v>1064547</v>
      </c>
    </row>
    <row r="383" spans="1:9" x14ac:dyDescent="0.2">
      <c r="A383">
        <v>1616000522</v>
      </c>
      <c r="C383" s="7" t="s">
        <v>382</v>
      </c>
      <c r="E383" s="8">
        <v>70000</v>
      </c>
      <c r="G383" s="8">
        <v>72000</v>
      </c>
      <c r="I383" s="8">
        <v>79752</v>
      </c>
    </row>
    <row r="384" spans="1:9" x14ac:dyDescent="0.2">
      <c r="A384">
        <v>1616000523</v>
      </c>
      <c r="C384" s="7" t="s">
        <v>383</v>
      </c>
      <c r="E384" s="9">
        <v>20000</v>
      </c>
      <c r="G384" s="9">
        <v>21000</v>
      </c>
      <c r="I384" s="9">
        <v>19518</v>
      </c>
    </row>
    <row r="385" spans="1:9" s="10" customFormat="1" ht="15" x14ac:dyDescent="0.25">
      <c r="C385" s="11" t="s">
        <v>384</v>
      </c>
      <c r="E385" s="12">
        <f>SUM(E382:E384)</f>
        <v>1240000</v>
      </c>
      <c r="G385" s="12">
        <f t="shared" ref="G385:I385" si="65">SUM(G382:G384)</f>
        <v>1193000</v>
      </c>
      <c r="I385" s="12">
        <f t="shared" si="65"/>
        <v>1163817</v>
      </c>
    </row>
    <row r="386" spans="1:9" x14ac:dyDescent="0.2">
      <c r="A386">
        <v>1617000110</v>
      </c>
      <c r="C386" s="7" t="s">
        <v>385</v>
      </c>
      <c r="E386" s="8">
        <v>1867099</v>
      </c>
      <c r="G386" s="8">
        <v>1852366</v>
      </c>
      <c r="I386" s="8">
        <v>1680792</v>
      </c>
    </row>
    <row r="387" spans="1:9" x14ac:dyDescent="0.2">
      <c r="A387">
        <v>1617000320</v>
      </c>
      <c r="C387" s="7" t="s">
        <v>386</v>
      </c>
      <c r="I387" s="8">
        <v>-766</v>
      </c>
    </row>
    <row r="388" spans="1:9" x14ac:dyDescent="0.2">
      <c r="A388">
        <v>1617000521</v>
      </c>
      <c r="C388" s="7" t="s">
        <v>387</v>
      </c>
      <c r="E388" s="8">
        <v>6000</v>
      </c>
      <c r="G388" s="8">
        <v>5800</v>
      </c>
      <c r="I388" s="8">
        <v>3791</v>
      </c>
    </row>
    <row r="389" spans="1:9" x14ac:dyDescent="0.2">
      <c r="A389">
        <v>1617000560</v>
      </c>
      <c r="C389" s="7" t="s">
        <v>388</v>
      </c>
      <c r="E389" s="8">
        <v>2700</v>
      </c>
      <c r="G389" s="8">
        <v>2500</v>
      </c>
      <c r="I389" s="8">
        <v>1784</v>
      </c>
    </row>
    <row r="390" spans="1:9" x14ac:dyDescent="0.2">
      <c r="A390">
        <v>1617000750</v>
      </c>
      <c r="C390" s="7" t="s">
        <v>389</v>
      </c>
      <c r="E390" s="9">
        <v>1380000</v>
      </c>
      <c r="G390" s="9">
        <v>1350000</v>
      </c>
      <c r="I390" s="9">
        <v>1304833</v>
      </c>
    </row>
    <row r="391" spans="1:9" s="10" customFormat="1" ht="15" x14ac:dyDescent="0.25">
      <c r="C391" s="11" t="s">
        <v>390</v>
      </c>
      <c r="E391" s="12">
        <f>SUM(E386:E390)</f>
        <v>3255799</v>
      </c>
      <c r="G391" s="12">
        <f t="shared" ref="G391:I391" si="66">SUM(G386:G390)</f>
        <v>3210666</v>
      </c>
      <c r="I391" s="12">
        <f t="shared" si="66"/>
        <v>2990434</v>
      </c>
    </row>
    <row r="392" spans="1:9" x14ac:dyDescent="0.2">
      <c r="A392">
        <v>1619000110</v>
      </c>
      <c r="C392" s="7" t="s">
        <v>391</v>
      </c>
      <c r="I392" s="8">
        <v>58609</v>
      </c>
    </row>
    <row r="393" spans="1:9" x14ac:dyDescent="0.2">
      <c r="A393">
        <v>1619000780</v>
      </c>
      <c r="C393" s="7" t="s">
        <v>392</v>
      </c>
      <c r="E393" s="9"/>
      <c r="G393" s="9"/>
      <c r="I393" s="9">
        <v>830020</v>
      </c>
    </row>
    <row r="394" spans="1:9" s="10" customFormat="1" ht="15" x14ac:dyDescent="0.25">
      <c r="C394" s="11" t="s">
        <v>393</v>
      </c>
      <c r="E394" s="14">
        <f>SUM(E392:E393)</f>
        <v>0</v>
      </c>
      <c r="G394" s="14">
        <f t="shared" ref="G394:I394" si="67">SUM(G392:G393)</f>
        <v>0</v>
      </c>
      <c r="I394" s="14">
        <f t="shared" si="67"/>
        <v>888629</v>
      </c>
    </row>
    <row r="395" spans="1:9" s="10" customFormat="1" ht="15.75" thickBot="1" x14ac:dyDescent="0.3">
      <c r="C395" s="11" t="s">
        <v>394</v>
      </c>
      <c r="E395" s="15">
        <f>E365+E368+E373+E374+E381+E385+E391+E394</f>
        <v>15132340</v>
      </c>
      <c r="G395" s="15">
        <f t="shared" ref="G395" si="68">G365+G368+G373+G374+G381+G385+G391+G394</f>
        <v>14543551</v>
      </c>
      <c r="I395" s="15">
        <f t="shared" ref="I395" si="69">I365+I368+I373+I374+I381+I385+I391+I394</f>
        <v>14038480</v>
      </c>
    </row>
    <row r="396" spans="1:9" x14ac:dyDescent="0.2">
      <c r="A396">
        <v>1621100110</v>
      </c>
      <c r="C396" s="7" t="s">
        <v>395</v>
      </c>
      <c r="E396" s="8">
        <v>3611628</v>
      </c>
      <c r="G396" s="8">
        <v>3163389</v>
      </c>
      <c r="I396" s="8">
        <v>2969723</v>
      </c>
    </row>
    <row r="397" spans="1:9" x14ac:dyDescent="0.2">
      <c r="A397">
        <v>1621100523</v>
      </c>
      <c r="C397" s="7" t="s">
        <v>396</v>
      </c>
      <c r="E397" s="8">
        <v>3600</v>
      </c>
      <c r="G397" s="8">
        <v>3200</v>
      </c>
      <c r="I397" s="8">
        <v>6790</v>
      </c>
    </row>
    <row r="398" spans="1:9" x14ac:dyDescent="0.2">
      <c r="A398">
        <v>1621110110</v>
      </c>
      <c r="C398" s="7" t="s">
        <v>397</v>
      </c>
      <c r="E398" s="8">
        <v>149265</v>
      </c>
    </row>
    <row r="399" spans="1:9" x14ac:dyDescent="0.2">
      <c r="A399">
        <v>1621300530</v>
      </c>
      <c r="C399" s="7" t="s">
        <v>398</v>
      </c>
      <c r="E399" s="8">
        <v>73000</v>
      </c>
      <c r="G399" s="8">
        <v>69000</v>
      </c>
      <c r="I399" s="8">
        <v>59098</v>
      </c>
    </row>
    <row r="400" spans="1:9" x14ac:dyDescent="0.2">
      <c r="A400">
        <v>1621300560</v>
      </c>
      <c r="C400" s="7" t="s">
        <v>399</v>
      </c>
      <c r="E400" s="8">
        <v>48000</v>
      </c>
      <c r="G400" s="8">
        <v>47000</v>
      </c>
      <c r="I400" s="8">
        <v>45141</v>
      </c>
    </row>
    <row r="401" spans="1:9" x14ac:dyDescent="0.2">
      <c r="A401">
        <v>1621300570</v>
      </c>
      <c r="C401" s="7" t="s">
        <v>400</v>
      </c>
      <c r="E401" s="8">
        <v>165000</v>
      </c>
      <c r="G401" s="8">
        <v>173235</v>
      </c>
      <c r="I401" s="8">
        <v>167991</v>
      </c>
    </row>
    <row r="402" spans="1:9" x14ac:dyDescent="0.2">
      <c r="A402">
        <v>1621300571</v>
      </c>
      <c r="C402" s="7" t="s">
        <v>401</v>
      </c>
      <c r="E402" s="8">
        <v>225000</v>
      </c>
      <c r="G402" s="8">
        <v>210000</v>
      </c>
      <c r="I402" s="8">
        <v>206674</v>
      </c>
    </row>
    <row r="403" spans="1:9" x14ac:dyDescent="0.2">
      <c r="A403">
        <v>1621300750</v>
      </c>
      <c r="C403" s="7" t="s">
        <v>402</v>
      </c>
      <c r="E403" s="8">
        <v>320000</v>
      </c>
      <c r="G403" s="8">
        <v>395000</v>
      </c>
      <c r="I403" s="8">
        <v>290945</v>
      </c>
    </row>
    <row r="404" spans="1:9" x14ac:dyDescent="0.2">
      <c r="A404">
        <v>1621500110</v>
      </c>
      <c r="C404" s="7" t="s">
        <v>403</v>
      </c>
      <c r="E404" s="9">
        <v>865961</v>
      </c>
      <c r="G404" s="9">
        <v>826819</v>
      </c>
      <c r="I404" s="9">
        <v>695217</v>
      </c>
    </row>
    <row r="405" spans="1:9" s="10" customFormat="1" ht="15" x14ac:dyDescent="0.25">
      <c r="C405" s="11" t="s">
        <v>404</v>
      </c>
      <c r="E405" s="12">
        <f>SUM(E396:E404)</f>
        <v>5461454</v>
      </c>
      <c r="G405" s="12">
        <f t="shared" ref="G405:I405" si="70">SUM(G396:G404)</f>
        <v>4887643</v>
      </c>
      <c r="I405" s="12">
        <f t="shared" si="70"/>
        <v>4441579</v>
      </c>
    </row>
    <row r="406" spans="1:9" x14ac:dyDescent="0.2">
      <c r="A406">
        <v>1623000110</v>
      </c>
      <c r="C406" s="7" t="s">
        <v>405</v>
      </c>
      <c r="E406" s="8">
        <v>1724966</v>
      </c>
      <c r="G406" s="8">
        <v>1820503</v>
      </c>
      <c r="I406" s="8">
        <v>1724789</v>
      </c>
    </row>
    <row r="407" spans="1:9" x14ac:dyDescent="0.2">
      <c r="A407">
        <v>1623000570</v>
      </c>
      <c r="C407" s="7" t="s">
        <v>406</v>
      </c>
      <c r="E407" s="8">
        <v>180000</v>
      </c>
      <c r="G407" s="8">
        <v>174083</v>
      </c>
      <c r="I407" s="8">
        <v>172935</v>
      </c>
    </row>
    <row r="408" spans="1:9" x14ac:dyDescent="0.2">
      <c r="A408">
        <v>1623100750</v>
      </c>
      <c r="C408" s="7" t="s">
        <v>407</v>
      </c>
      <c r="E408" s="9">
        <v>2920000</v>
      </c>
      <c r="G408" s="9">
        <v>2980000</v>
      </c>
      <c r="I408" s="9">
        <v>2525409</v>
      </c>
    </row>
    <row r="409" spans="1:9" s="10" customFormat="1" ht="15" x14ac:dyDescent="0.25">
      <c r="C409" s="11" t="s">
        <v>408</v>
      </c>
      <c r="E409" s="14">
        <f>SUM(E406:E408)</f>
        <v>4824966</v>
      </c>
      <c r="G409" s="14">
        <f t="shared" ref="G409:I409" si="71">SUM(G406:G408)</f>
        <v>4974586</v>
      </c>
      <c r="I409" s="14">
        <f t="shared" si="71"/>
        <v>4423133</v>
      </c>
    </row>
    <row r="410" spans="1:9" s="10" customFormat="1" ht="15.75" thickBot="1" x14ac:dyDescent="0.3">
      <c r="C410" s="11" t="s">
        <v>409</v>
      </c>
      <c r="E410" s="15">
        <f>E405+E409</f>
        <v>10286420</v>
      </c>
      <c r="G410" s="15">
        <f t="shared" ref="G410:I410" si="72">G405+G409</f>
        <v>9862229</v>
      </c>
      <c r="I410" s="15">
        <f t="shared" si="72"/>
        <v>8864712</v>
      </c>
    </row>
    <row r="411" spans="1:9" x14ac:dyDescent="0.2">
      <c r="A411">
        <v>1631000610</v>
      </c>
      <c r="C411" s="7" t="s">
        <v>410</v>
      </c>
      <c r="E411" s="8">
        <v>1305000</v>
      </c>
      <c r="G411" s="8">
        <v>1200000</v>
      </c>
      <c r="I411" s="8">
        <v>1301979</v>
      </c>
    </row>
    <row r="412" spans="1:9" x14ac:dyDescent="0.2">
      <c r="A412">
        <v>1631000611</v>
      </c>
      <c r="C412" s="7" t="s">
        <v>411</v>
      </c>
      <c r="E412" s="9">
        <v>150000</v>
      </c>
      <c r="G412" s="9">
        <v>160000</v>
      </c>
      <c r="I412" s="9">
        <v>119951</v>
      </c>
    </row>
    <row r="413" spans="1:9" s="10" customFormat="1" ht="15" x14ac:dyDescent="0.25">
      <c r="C413" s="11" t="s">
        <v>412</v>
      </c>
      <c r="E413" s="12">
        <f>SUM(E411:E412)</f>
        <v>1455000</v>
      </c>
      <c r="G413" s="12">
        <f t="shared" ref="G413:I413" si="73">SUM(G411:G412)</f>
        <v>1360000</v>
      </c>
      <c r="I413" s="12">
        <f t="shared" si="73"/>
        <v>1421930</v>
      </c>
    </row>
    <row r="414" spans="1:9" x14ac:dyDescent="0.2">
      <c r="A414">
        <v>1632000620</v>
      </c>
      <c r="C414" s="7" t="s">
        <v>413</v>
      </c>
      <c r="E414" s="8">
        <v>15000</v>
      </c>
      <c r="G414" s="8">
        <v>18000</v>
      </c>
      <c r="I414" s="8">
        <v>2508</v>
      </c>
    </row>
    <row r="415" spans="1:9" x14ac:dyDescent="0.2">
      <c r="A415">
        <v>1632000622</v>
      </c>
      <c r="C415" s="7" t="s">
        <v>414</v>
      </c>
      <c r="E415" s="8">
        <v>427450</v>
      </c>
      <c r="G415" s="8">
        <v>900000</v>
      </c>
      <c r="I415" s="8">
        <v>360920</v>
      </c>
    </row>
    <row r="416" spans="1:9" x14ac:dyDescent="0.2">
      <c r="A416">
        <v>1632000660</v>
      </c>
      <c r="C416" s="7" t="s">
        <v>415</v>
      </c>
      <c r="E416" s="9">
        <v>5250000</v>
      </c>
      <c r="G416" s="9"/>
      <c r="I416" s="9">
        <v>7187606</v>
      </c>
    </row>
    <row r="417" spans="1:9" s="10" customFormat="1" ht="15" x14ac:dyDescent="0.25">
      <c r="C417" s="11" t="s">
        <v>416</v>
      </c>
      <c r="E417" s="14">
        <f>SUM(E414:E416)</f>
        <v>5692450</v>
      </c>
      <c r="G417" s="14">
        <f t="shared" ref="G417:I417" si="74">SUM(G414:G416)</f>
        <v>918000</v>
      </c>
      <c r="I417" s="14">
        <f t="shared" si="74"/>
        <v>7551034</v>
      </c>
    </row>
    <row r="418" spans="1:9" s="10" customFormat="1" ht="15.75" thickBot="1" x14ac:dyDescent="0.3">
      <c r="C418" s="11" t="s">
        <v>417</v>
      </c>
      <c r="E418" s="15">
        <f>E413+E417</f>
        <v>7147450</v>
      </c>
      <c r="G418" s="15">
        <f t="shared" ref="G418:I418" si="75">G413+G417</f>
        <v>2278000</v>
      </c>
      <c r="I418" s="15">
        <f t="shared" si="75"/>
        <v>8972964</v>
      </c>
    </row>
    <row r="419" spans="1:9" x14ac:dyDescent="0.2">
      <c r="A419">
        <v>1648000691</v>
      </c>
      <c r="C419" s="7" t="s">
        <v>418</v>
      </c>
      <c r="E419" s="8">
        <v>9200000</v>
      </c>
      <c r="G419" s="8">
        <v>11981212</v>
      </c>
      <c r="I419" s="8">
        <v>11219984</v>
      </c>
    </row>
    <row r="420" spans="1:9" x14ac:dyDescent="0.2">
      <c r="A420">
        <v>1648000692</v>
      </c>
      <c r="C420" s="7" t="s">
        <v>419</v>
      </c>
      <c r="E420" s="8">
        <v>4500000</v>
      </c>
      <c r="G420" s="8">
        <v>5435920</v>
      </c>
      <c r="I420" s="8">
        <v>5062591</v>
      </c>
    </row>
    <row r="421" spans="1:9" x14ac:dyDescent="0.2">
      <c r="A421">
        <v>1648000693</v>
      </c>
      <c r="C421" s="7" t="s">
        <v>420</v>
      </c>
      <c r="E421" s="9"/>
      <c r="G421" s="9">
        <v>66562</v>
      </c>
      <c r="I421" s="9">
        <v>171802</v>
      </c>
    </row>
    <row r="422" spans="1:9" s="10" customFormat="1" ht="15" x14ac:dyDescent="0.25">
      <c r="C422" s="11" t="s">
        <v>421</v>
      </c>
      <c r="E422" s="14">
        <f>SUM(E419:E421)</f>
        <v>13700000</v>
      </c>
      <c r="G422" s="14">
        <f t="shared" ref="G422:I422" si="76">SUM(G419:G421)</f>
        <v>17483694</v>
      </c>
      <c r="I422" s="14">
        <f t="shared" si="76"/>
        <v>16454377</v>
      </c>
    </row>
    <row r="423" spans="1:9" s="10" customFormat="1" ht="15.75" thickBot="1" x14ac:dyDescent="0.3">
      <c r="C423" s="11" t="s">
        <v>422</v>
      </c>
      <c r="E423" s="18">
        <f>E422</f>
        <v>13700000</v>
      </c>
      <c r="G423" s="18">
        <f>G422</f>
        <v>17483694</v>
      </c>
      <c r="I423" s="18">
        <f>I422</f>
        <v>16454377</v>
      </c>
    </row>
    <row r="424" spans="1:9" s="10" customFormat="1" ht="15.75" thickBot="1" x14ac:dyDescent="0.3">
      <c r="A424" s="11" t="s">
        <v>423</v>
      </c>
      <c r="C424" s="11"/>
      <c r="E424" s="19">
        <f>E395+E410+E418+E423</f>
        <v>46266210</v>
      </c>
      <c r="G424" s="19">
        <f t="shared" ref="G424:I424" si="77">G395+G410+G418+G423</f>
        <v>44167474</v>
      </c>
      <c r="I424" s="19">
        <f t="shared" si="77"/>
        <v>48330533</v>
      </c>
    </row>
    <row r="425" spans="1:9" x14ac:dyDescent="0.2">
      <c r="A425">
        <v>1712100110</v>
      </c>
      <c r="C425" s="7" t="s">
        <v>424</v>
      </c>
      <c r="E425" s="8">
        <v>1160982</v>
      </c>
      <c r="G425" s="8">
        <v>1243106</v>
      </c>
      <c r="I425" s="8">
        <v>1071719</v>
      </c>
    </row>
    <row r="426" spans="1:9" x14ac:dyDescent="0.2">
      <c r="A426">
        <v>1712200110</v>
      </c>
      <c r="C426" s="7" t="s">
        <v>425</v>
      </c>
      <c r="E426" s="8">
        <v>4891821</v>
      </c>
      <c r="G426" s="8">
        <v>4884446</v>
      </c>
      <c r="I426" s="8">
        <v>4518797</v>
      </c>
    </row>
    <row r="427" spans="1:9" x14ac:dyDescent="0.2">
      <c r="A427">
        <v>1712200532</v>
      </c>
      <c r="C427" s="7" t="s">
        <v>426</v>
      </c>
      <c r="E427" s="8">
        <v>200000</v>
      </c>
      <c r="G427" s="8">
        <v>185000</v>
      </c>
      <c r="I427" s="8">
        <v>186898</v>
      </c>
    </row>
    <row r="428" spans="1:9" x14ac:dyDescent="0.2">
      <c r="A428">
        <v>1712200534</v>
      </c>
      <c r="C428" s="7" t="s">
        <v>427</v>
      </c>
      <c r="E428" s="8">
        <v>100000</v>
      </c>
      <c r="G428" s="8">
        <v>84500</v>
      </c>
      <c r="I428" s="8">
        <v>90222</v>
      </c>
    </row>
    <row r="429" spans="1:9" x14ac:dyDescent="0.2">
      <c r="A429">
        <v>1712200535</v>
      </c>
      <c r="C429" s="7" t="s">
        <v>428</v>
      </c>
      <c r="E429" s="8">
        <v>100000</v>
      </c>
      <c r="G429" s="8">
        <v>101000</v>
      </c>
      <c r="I429" s="8">
        <v>102714</v>
      </c>
    </row>
    <row r="430" spans="1:9" x14ac:dyDescent="0.2">
      <c r="A430">
        <v>1712200536</v>
      </c>
      <c r="C430" s="7" t="s">
        <v>429</v>
      </c>
      <c r="E430" s="8">
        <v>100000</v>
      </c>
      <c r="G430" s="8">
        <v>80000</v>
      </c>
      <c r="I430" s="8">
        <v>98896</v>
      </c>
    </row>
    <row r="431" spans="1:9" x14ac:dyDescent="0.2">
      <c r="A431">
        <v>1712200537</v>
      </c>
      <c r="C431" s="7" t="s">
        <v>430</v>
      </c>
      <c r="E431" s="8">
        <v>100000</v>
      </c>
      <c r="G431" s="8">
        <v>87000</v>
      </c>
      <c r="I431" s="8">
        <v>93428</v>
      </c>
    </row>
    <row r="432" spans="1:9" x14ac:dyDescent="0.2">
      <c r="A432">
        <v>1712200538</v>
      </c>
      <c r="C432" s="7" t="s">
        <v>431</v>
      </c>
      <c r="E432" s="8">
        <v>100000</v>
      </c>
    </row>
    <row r="433" spans="1:9" x14ac:dyDescent="0.2">
      <c r="A433">
        <v>1712200539</v>
      </c>
      <c r="C433" s="7" t="s">
        <v>432</v>
      </c>
      <c r="E433" s="8">
        <v>60000</v>
      </c>
    </row>
    <row r="434" spans="1:9" x14ac:dyDescent="0.2">
      <c r="A434">
        <v>1712300531</v>
      </c>
      <c r="C434" s="7" t="s">
        <v>433</v>
      </c>
      <c r="I434" s="8">
        <v>4106</v>
      </c>
    </row>
    <row r="435" spans="1:9" x14ac:dyDescent="0.2">
      <c r="A435">
        <v>1712300534</v>
      </c>
      <c r="C435" s="7" t="s">
        <v>434</v>
      </c>
      <c r="E435" s="8">
        <v>13000</v>
      </c>
      <c r="I435" s="8">
        <v>1904</v>
      </c>
    </row>
    <row r="436" spans="1:9" x14ac:dyDescent="0.2">
      <c r="A436">
        <v>1712300538</v>
      </c>
      <c r="C436" s="7" t="s">
        <v>435</v>
      </c>
      <c r="E436" s="8">
        <v>10000</v>
      </c>
      <c r="I436" s="8">
        <v>6201</v>
      </c>
    </row>
    <row r="437" spans="1:9" x14ac:dyDescent="0.2">
      <c r="A437">
        <v>1712300539</v>
      </c>
      <c r="C437" s="7" t="s">
        <v>436</v>
      </c>
      <c r="I437" s="8">
        <v>1796</v>
      </c>
    </row>
    <row r="438" spans="1:9" x14ac:dyDescent="0.2">
      <c r="A438">
        <v>1712300720</v>
      </c>
      <c r="C438" s="7" t="s">
        <v>437</v>
      </c>
      <c r="E438" s="8">
        <v>525000</v>
      </c>
      <c r="G438" s="8">
        <v>520000</v>
      </c>
      <c r="I438" s="8">
        <v>555486</v>
      </c>
    </row>
    <row r="439" spans="1:9" x14ac:dyDescent="0.2">
      <c r="A439">
        <v>1712300750</v>
      </c>
      <c r="C439" s="7" t="s">
        <v>438</v>
      </c>
      <c r="E439" s="8">
        <v>590000</v>
      </c>
      <c r="G439" s="8">
        <v>560000</v>
      </c>
      <c r="I439" s="8">
        <v>550362</v>
      </c>
    </row>
    <row r="440" spans="1:9" x14ac:dyDescent="0.2">
      <c r="A440">
        <v>1712300751</v>
      </c>
      <c r="C440" s="7" t="s">
        <v>439</v>
      </c>
      <c r="E440" s="8">
        <v>13700000</v>
      </c>
      <c r="G440" s="8">
        <v>11650000</v>
      </c>
      <c r="I440" s="8">
        <v>9854626</v>
      </c>
    </row>
    <row r="441" spans="1:9" x14ac:dyDescent="0.2">
      <c r="A441">
        <v>1712300752</v>
      </c>
      <c r="C441" s="7" t="s">
        <v>440</v>
      </c>
      <c r="E441" s="8">
        <v>20500000</v>
      </c>
      <c r="G441" s="8">
        <v>20000000</v>
      </c>
      <c r="I441" s="8">
        <v>11657151</v>
      </c>
    </row>
    <row r="442" spans="1:9" x14ac:dyDescent="0.2">
      <c r="A442">
        <v>1712300753</v>
      </c>
      <c r="C442" s="7" t="s">
        <v>441</v>
      </c>
      <c r="E442" s="8">
        <v>350000</v>
      </c>
      <c r="G442" s="8">
        <v>355000</v>
      </c>
      <c r="I442" s="8">
        <v>347958</v>
      </c>
    </row>
    <row r="443" spans="1:9" x14ac:dyDescent="0.2">
      <c r="A443">
        <v>1712300755</v>
      </c>
      <c r="C443" s="7" t="s">
        <v>442</v>
      </c>
      <c r="E443" s="8">
        <v>29000000</v>
      </c>
      <c r="G443" s="8">
        <v>27500000</v>
      </c>
      <c r="I443" s="8">
        <v>22290029</v>
      </c>
    </row>
    <row r="444" spans="1:9" x14ac:dyDescent="0.2">
      <c r="A444">
        <v>1712300756</v>
      </c>
      <c r="C444" s="7" t="s">
        <v>443</v>
      </c>
      <c r="E444" s="8">
        <v>5600000</v>
      </c>
      <c r="G444" s="8">
        <v>5400000</v>
      </c>
      <c r="I444" s="8">
        <v>5345879</v>
      </c>
    </row>
    <row r="445" spans="1:9" x14ac:dyDescent="0.2">
      <c r="A445">
        <v>1712300758</v>
      </c>
      <c r="C445" s="7" t="s">
        <v>444</v>
      </c>
      <c r="E445" s="8">
        <v>300000</v>
      </c>
      <c r="G445" s="8">
        <v>300000</v>
      </c>
      <c r="I445" s="8">
        <v>200840</v>
      </c>
    </row>
    <row r="446" spans="1:9" x14ac:dyDescent="0.2">
      <c r="A446">
        <v>1712300780</v>
      </c>
      <c r="C446" s="7" t="s">
        <v>445</v>
      </c>
      <c r="E446" s="8">
        <v>80000</v>
      </c>
      <c r="G446" s="8">
        <v>95000</v>
      </c>
      <c r="I446" s="8">
        <v>78478</v>
      </c>
    </row>
    <row r="447" spans="1:9" x14ac:dyDescent="0.2">
      <c r="A447">
        <v>1712301530</v>
      </c>
      <c r="C447" s="7" t="s">
        <v>446</v>
      </c>
      <c r="E447" s="8">
        <v>25000</v>
      </c>
      <c r="G447" s="8">
        <v>14000</v>
      </c>
      <c r="I447" s="8">
        <v>16968</v>
      </c>
    </row>
    <row r="448" spans="1:9" x14ac:dyDescent="0.2">
      <c r="A448">
        <v>1712301531</v>
      </c>
      <c r="C448" s="7" t="s">
        <v>447</v>
      </c>
      <c r="G448" s="8">
        <v>13000</v>
      </c>
      <c r="I448" s="8">
        <v>2887</v>
      </c>
    </row>
    <row r="449" spans="1:9" x14ac:dyDescent="0.2">
      <c r="A449">
        <v>1712301532</v>
      </c>
      <c r="C449" s="7" t="s">
        <v>448</v>
      </c>
      <c r="E449" s="8">
        <v>25000</v>
      </c>
      <c r="G449" s="8">
        <v>19500</v>
      </c>
      <c r="I449" s="8">
        <v>22282</v>
      </c>
    </row>
    <row r="450" spans="1:9" x14ac:dyDescent="0.2">
      <c r="A450">
        <v>1712301533</v>
      </c>
      <c r="C450" s="7" t="s">
        <v>449</v>
      </c>
      <c r="E450" s="8">
        <v>40000</v>
      </c>
      <c r="G450" s="8">
        <v>27500</v>
      </c>
      <c r="I450" s="8">
        <v>33013</v>
      </c>
    </row>
    <row r="451" spans="1:9" x14ac:dyDescent="0.2">
      <c r="A451">
        <v>1712301534</v>
      </c>
      <c r="C451" s="7" t="s">
        <v>450</v>
      </c>
      <c r="E451" s="8">
        <v>100000</v>
      </c>
      <c r="G451" s="8">
        <v>135000</v>
      </c>
      <c r="I451" s="8">
        <v>131123</v>
      </c>
    </row>
    <row r="452" spans="1:9" x14ac:dyDescent="0.2">
      <c r="A452">
        <v>1712301535</v>
      </c>
      <c r="C452" s="7" t="s">
        <v>451</v>
      </c>
      <c r="E452" s="8">
        <v>100000</v>
      </c>
      <c r="G452" s="8">
        <v>81000</v>
      </c>
      <c r="I452" s="8">
        <v>82092</v>
      </c>
    </row>
    <row r="453" spans="1:9" x14ac:dyDescent="0.2">
      <c r="A453">
        <v>1712301536</v>
      </c>
      <c r="C453" s="7" t="s">
        <v>452</v>
      </c>
      <c r="E453" s="8">
        <v>30000</v>
      </c>
      <c r="G453" s="8">
        <v>35500</v>
      </c>
      <c r="I453" s="8">
        <v>27208</v>
      </c>
    </row>
    <row r="454" spans="1:9" x14ac:dyDescent="0.2">
      <c r="A454">
        <v>1712301537</v>
      </c>
      <c r="C454" s="7" t="s">
        <v>453</v>
      </c>
      <c r="G454" s="8">
        <v>68000</v>
      </c>
      <c r="I454" s="8">
        <v>65140</v>
      </c>
    </row>
    <row r="455" spans="1:9" x14ac:dyDescent="0.2">
      <c r="A455">
        <v>1712301538</v>
      </c>
      <c r="C455" s="7" t="s">
        <v>454</v>
      </c>
      <c r="E455" s="8">
        <v>60000</v>
      </c>
      <c r="G455" s="8">
        <v>68000</v>
      </c>
      <c r="I455" s="8">
        <v>67762</v>
      </c>
    </row>
    <row r="456" spans="1:9" x14ac:dyDescent="0.2">
      <c r="A456">
        <v>1712302530</v>
      </c>
      <c r="C456" s="7" t="s">
        <v>455</v>
      </c>
      <c r="E456" s="8">
        <v>100000</v>
      </c>
    </row>
    <row r="457" spans="1:9" x14ac:dyDescent="0.2">
      <c r="A457">
        <v>1712302533</v>
      </c>
      <c r="C457" s="7" t="s">
        <v>456</v>
      </c>
      <c r="E457" s="8">
        <v>75000</v>
      </c>
      <c r="G457" s="8">
        <v>56000</v>
      </c>
      <c r="I457" s="8">
        <v>60786</v>
      </c>
    </row>
    <row r="458" spans="1:9" x14ac:dyDescent="0.2">
      <c r="A458">
        <v>1712302534</v>
      </c>
      <c r="C458" s="7" t="s">
        <v>457</v>
      </c>
      <c r="E458" s="8">
        <v>20000</v>
      </c>
      <c r="G458" s="8">
        <v>53000</v>
      </c>
      <c r="I458" s="8">
        <v>3839</v>
      </c>
    </row>
    <row r="459" spans="1:9" x14ac:dyDescent="0.2">
      <c r="A459">
        <v>1712302535</v>
      </c>
      <c r="C459" s="7" t="s">
        <v>458</v>
      </c>
      <c r="E459" s="8">
        <v>18000</v>
      </c>
      <c r="G459" s="8">
        <v>6000</v>
      </c>
      <c r="I459" s="8">
        <v>7968</v>
      </c>
    </row>
    <row r="460" spans="1:9" x14ac:dyDescent="0.2">
      <c r="A460">
        <v>1712310535</v>
      </c>
      <c r="C460" s="7" t="s">
        <v>459</v>
      </c>
      <c r="E460" s="8">
        <v>15000</v>
      </c>
      <c r="G460" s="8">
        <v>12500</v>
      </c>
      <c r="I460" s="8">
        <v>16832</v>
      </c>
    </row>
    <row r="461" spans="1:9" x14ac:dyDescent="0.2">
      <c r="A461">
        <v>1712310536</v>
      </c>
      <c r="C461" s="7" t="s">
        <v>460</v>
      </c>
      <c r="I461" s="8">
        <v>23</v>
      </c>
    </row>
    <row r="462" spans="1:9" x14ac:dyDescent="0.2">
      <c r="A462">
        <v>1712310537</v>
      </c>
      <c r="C462" s="7" t="s">
        <v>461</v>
      </c>
      <c r="E462" s="8">
        <v>18000</v>
      </c>
      <c r="I462" s="8">
        <v>8359</v>
      </c>
    </row>
    <row r="463" spans="1:9" x14ac:dyDescent="0.2">
      <c r="A463">
        <v>1712500430</v>
      </c>
      <c r="C463" s="7" t="s">
        <v>462</v>
      </c>
      <c r="G463" s="8">
        <v>198000</v>
      </c>
      <c r="I463" s="8">
        <v>245539</v>
      </c>
    </row>
    <row r="464" spans="1:9" x14ac:dyDescent="0.2">
      <c r="A464">
        <v>1712500432</v>
      </c>
      <c r="C464" s="7" t="s">
        <v>463</v>
      </c>
      <c r="E464" s="8">
        <v>225000</v>
      </c>
    </row>
    <row r="465" spans="1:9" x14ac:dyDescent="0.2">
      <c r="A465">
        <v>1712500720</v>
      </c>
      <c r="C465" s="7" t="s">
        <v>464</v>
      </c>
      <c r="E465" s="9"/>
      <c r="G465" s="9">
        <v>3000</v>
      </c>
      <c r="I465" s="9"/>
    </row>
    <row r="466" spans="1:9" s="10" customFormat="1" ht="15" x14ac:dyDescent="0.25">
      <c r="C466" s="11" t="s">
        <v>465</v>
      </c>
      <c r="E466" s="12">
        <f>SUM(E425:E465)</f>
        <v>78331803</v>
      </c>
      <c r="G466" s="12">
        <f t="shared" ref="G466:I466" si="78">SUM(G425:G465)</f>
        <v>73835052</v>
      </c>
      <c r="I466" s="12">
        <f t="shared" si="78"/>
        <v>57849311</v>
      </c>
    </row>
    <row r="467" spans="1:9" x14ac:dyDescent="0.2">
      <c r="A467">
        <v>1714200110</v>
      </c>
      <c r="C467" s="7" t="s">
        <v>466</v>
      </c>
      <c r="E467" s="8">
        <v>689967</v>
      </c>
      <c r="G467" s="8">
        <v>418000</v>
      </c>
      <c r="I467" s="8">
        <v>679437</v>
      </c>
    </row>
    <row r="468" spans="1:9" x14ac:dyDescent="0.2">
      <c r="A468">
        <v>1714200534</v>
      </c>
      <c r="C468" s="7" t="s">
        <v>467</v>
      </c>
      <c r="E468" s="8">
        <v>25000</v>
      </c>
      <c r="G468" s="8">
        <v>23000</v>
      </c>
      <c r="I468" s="8">
        <v>24133</v>
      </c>
    </row>
    <row r="469" spans="1:9" x14ac:dyDescent="0.2">
      <c r="A469">
        <v>1714200535</v>
      </c>
      <c r="C469" s="7" t="s">
        <v>468</v>
      </c>
      <c r="E469" s="8">
        <v>30000</v>
      </c>
    </row>
    <row r="470" spans="1:9" x14ac:dyDescent="0.2">
      <c r="A470">
        <v>1714200720</v>
      </c>
      <c r="C470" s="7" t="s">
        <v>469</v>
      </c>
      <c r="E470" s="8">
        <v>300000</v>
      </c>
      <c r="G470" s="8">
        <v>250000</v>
      </c>
      <c r="I470" s="8">
        <v>228999</v>
      </c>
    </row>
    <row r="471" spans="1:9" x14ac:dyDescent="0.2">
      <c r="A471">
        <v>1714200750</v>
      </c>
      <c r="C471" s="7" t="s">
        <v>470</v>
      </c>
      <c r="E471" s="9">
        <v>100000</v>
      </c>
      <c r="G471" s="9">
        <v>390000</v>
      </c>
      <c r="I471" s="9">
        <v>154697</v>
      </c>
    </row>
    <row r="472" spans="1:9" s="10" customFormat="1" ht="15" x14ac:dyDescent="0.25">
      <c r="C472" s="11" t="s">
        <v>471</v>
      </c>
      <c r="E472" s="14">
        <f>SUM(E467:E471)</f>
        <v>1144967</v>
      </c>
      <c r="G472" s="14">
        <f t="shared" ref="G472:I472" si="79">SUM(G467:G471)</f>
        <v>1081000</v>
      </c>
      <c r="I472" s="14">
        <f t="shared" si="79"/>
        <v>1087266</v>
      </c>
    </row>
    <row r="473" spans="1:9" s="10" customFormat="1" ht="15.75" thickBot="1" x14ac:dyDescent="0.3">
      <c r="C473" s="11" t="s">
        <v>472</v>
      </c>
      <c r="E473" s="15">
        <f>E466+E472</f>
        <v>79476770</v>
      </c>
      <c r="G473" s="15">
        <f t="shared" ref="G473:I473" si="80">G466+G472</f>
        <v>74916052</v>
      </c>
      <c r="I473" s="15">
        <f t="shared" si="80"/>
        <v>58936577</v>
      </c>
    </row>
    <row r="474" spans="1:9" x14ac:dyDescent="0.2">
      <c r="A474">
        <v>1721000110</v>
      </c>
      <c r="C474" s="7" t="s">
        <v>473</v>
      </c>
      <c r="E474" s="8">
        <v>552377</v>
      </c>
      <c r="G474" s="8">
        <v>623137</v>
      </c>
      <c r="I474" s="8">
        <v>371915</v>
      </c>
    </row>
    <row r="475" spans="1:9" x14ac:dyDescent="0.2">
      <c r="A475">
        <v>1721000320</v>
      </c>
      <c r="C475" s="7" t="s">
        <v>474</v>
      </c>
      <c r="I475" s="8">
        <v>6362</v>
      </c>
    </row>
    <row r="476" spans="1:9" x14ac:dyDescent="0.2">
      <c r="A476">
        <v>1721000780</v>
      </c>
      <c r="C476" s="7" t="s">
        <v>475</v>
      </c>
      <c r="E476" s="9">
        <v>237600</v>
      </c>
      <c r="G476" s="9">
        <v>176863</v>
      </c>
      <c r="I476" s="9">
        <v>236162</v>
      </c>
    </row>
    <row r="477" spans="1:9" s="10" customFormat="1" ht="15" x14ac:dyDescent="0.25">
      <c r="C477" s="11" t="s">
        <v>476</v>
      </c>
      <c r="E477" s="12">
        <f>SUM(E474:E476)</f>
        <v>789977</v>
      </c>
      <c r="G477" s="12">
        <f t="shared" ref="G477:I477" si="81">SUM(G474:G476)</f>
        <v>800000</v>
      </c>
      <c r="I477" s="12">
        <f t="shared" si="81"/>
        <v>614439</v>
      </c>
    </row>
    <row r="478" spans="1:9" x14ac:dyDescent="0.2">
      <c r="A478">
        <v>1722100110</v>
      </c>
      <c r="C478" s="7" t="s">
        <v>477</v>
      </c>
      <c r="E478" s="8">
        <v>87973</v>
      </c>
      <c r="G478" s="8">
        <v>84525</v>
      </c>
      <c r="I478" s="8">
        <v>79154</v>
      </c>
    </row>
    <row r="479" spans="1:9" x14ac:dyDescent="0.2">
      <c r="A479">
        <v>1722100430</v>
      </c>
      <c r="C479" s="7" t="s">
        <v>478</v>
      </c>
      <c r="E479" s="8">
        <v>13200</v>
      </c>
      <c r="G479" s="8">
        <v>12500</v>
      </c>
      <c r="I479" s="8">
        <v>12030</v>
      </c>
    </row>
    <row r="480" spans="1:9" x14ac:dyDescent="0.2">
      <c r="A480">
        <v>1722100720</v>
      </c>
      <c r="C480" s="7" t="s">
        <v>479</v>
      </c>
      <c r="E480" s="8">
        <v>8000</v>
      </c>
      <c r="G480" s="8">
        <v>8000</v>
      </c>
      <c r="I480" s="8">
        <v>5189</v>
      </c>
    </row>
    <row r="481" spans="1:9" x14ac:dyDescent="0.2">
      <c r="A481">
        <v>1722100780</v>
      </c>
      <c r="C481" s="7" t="s">
        <v>480</v>
      </c>
      <c r="E481" s="8">
        <v>9000</v>
      </c>
      <c r="G481" s="8">
        <v>9000</v>
      </c>
      <c r="I481" s="8">
        <v>8695</v>
      </c>
    </row>
    <row r="482" spans="1:9" x14ac:dyDescent="0.2">
      <c r="A482">
        <v>1722110110</v>
      </c>
      <c r="C482" s="7" t="s">
        <v>481</v>
      </c>
      <c r="E482" s="9">
        <v>204269</v>
      </c>
      <c r="G482" s="9">
        <v>205000</v>
      </c>
      <c r="I482" s="9"/>
    </row>
    <row r="483" spans="1:9" s="10" customFormat="1" ht="15" x14ac:dyDescent="0.25">
      <c r="C483" s="11" t="s">
        <v>482</v>
      </c>
      <c r="E483" s="12">
        <f>SUM(E478:E482)</f>
        <v>322442</v>
      </c>
      <c r="G483" s="12">
        <f t="shared" ref="G483:I483" si="82">SUM(G478:G482)</f>
        <v>319025</v>
      </c>
      <c r="I483" s="12">
        <f t="shared" si="82"/>
        <v>105068</v>
      </c>
    </row>
    <row r="484" spans="1:9" x14ac:dyDescent="0.2">
      <c r="A484">
        <v>1723000110</v>
      </c>
      <c r="C484" s="7" t="s">
        <v>483</v>
      </c>
      <c r="E484" s="8">
        <v>1633387</v>
      </c>
      <c r="G484" s="8">
        <v>1275251</v>
      </c>
      <c r="I484" s="8">
        <v>1129943</v>
      </c>
    </row>
    <row r="485" spans="1:9" x14ac:dyDescent="0.2">
      <c r="A485">
        <v>1723000320</v>
      </c>
      <c r="C485" s="7" t="s">
        <v>484</v>
      </c>
      <c r="I485" s="8">
        <v>3064</v>
      </c>
    </row>
    <row r="486" spans="1:9" x14ac:dyDescent="0.2">
      <c r="A486">
        <v>1723000420</v>
      </c>
      <c r="C486" s="7" t="s">
        <v>485</v>
      </c>
      <c r="E486" s="8">
        <v>550000</v>
      </c>
      <c r="G486" s="8">
        <v>420000</v>
      </c>
      <c r="I486" s="8">
        <v>812876</v>
      </c>
    </row>
    <row r="487" spans="1:9" x14ac:dyDescent="0.2">
      <c r="A487">
        <v>1723000421</v>
      </c>
      <c r="C487" s="7" t="s">
        <v>486</v>
      </c>
      <c r="E487" s="8">
        <v>80000</v>
      </c>
      <c r="G487" s="8">
        <v>80000</v>
      </c>
      <c r="I487" s="8">
        <v>37768</v>
      </c>
    </row>
    <row r="488" spans="1:9" x14ac:dyDescent="0.2">
      <c r="A488">
        <v>1723000432</v>
      </c>
      <c r="C488" s="7" t="s">
        <v>463</v>
      </c>
      <c r="E488" s="8">
        <v>167000</v>
      </c>
    </row>
    <row r="489" spans="1:9" x14ac:dyDescent="0.2">
      <c r="A489">
        <v>1723000440</v>
      </c>
      <c r="C489" s="7" t="s">
        <v>487</v>
      </c>
      <c r="E489" s="8">
        <v>5605</v>
      </c>
      <c r="G489" s="8">
        <v>16815</v>
      </c>
      <c r="I489" s="8">
        <v>55742</v>
      </c>
    </row>
    <row r="490" spans="1:9" x14ac:dyDescent="0.2">
      <c r="A490">
        <v>1723000511</v>
      </c>
      <c r="C490" s="7" t="s">
        <v>488</v>
      </c>
      <c r="E490" s="8">
        <v>2100</v>
      </c>
      <c r="G490" s="8">
        <v>2100</v>
      </c>
      <c r="I490" s="8">
        <v>2045</v>
      </c>
    </row>
    <row r="491" spans="1:9" x14ac:dyDescent="0.2">
      <c r="A491">
        <v>1723000533</v>
      </c>
      <c r="C491" s="7" t="s">
        <v>489</v>
      </c>
      <c r="E491" s="8">
        <v>10000</v>
      </c>
    </row>
    <row r="492" spans="1:9" x14ac:dyDescent="0.2">
      <c r="A492">
        <v>1723000535</v>
      </c>
      <c r="C492" s="7" t="s">
        <v>490</v>
      </c>
      <c r="E492" s="8">
        <v>22000</v>
      </c>
      <c r="I492" s="8">
        <v>7852</v>
      </c>
    </row>
    <row r="493" spans="1:9" x14ac:dyDescent="0.2">
      <c r="A493">
        <v>1723000536</v>
      </c>
      <c r="C493" s="7" t="s">
        <v>491</v>
      </c>
      <c r="E493" s="8">
        <v>15000</v>
      </c>
      <c r="G493" s="8">
        <v>14500</v>
      </c>
      <c r="I493" s="8">
        <v>10944</v>
      </c>
    </row>
    <row r="494" spans="1:9" x14ac:dyDescent="0.2">
      <c r="A494">
        <v>1723000537</v>
      </c>
      <c r="C494" s="7" t="s">
        <v>492</v>
      </c>
      <c r="E494" s="8">
        <v>15000</v>
      </c>
      <c r="G494" s="8">
        <v>14500</v>
      </c>
      <c r="I494" s="8">
        <v>17097</v>
      </c>
    </row>
    <row r="495" spans="1:9" x14ac:dyDescent="0.2">
      <c r="A495">
        <v>1723000538</v>
      </c>
      <c r="C495" s="7" t="s">
        <v>493</v>
      </c>
      <c r="E495" s="8">
        <v>30000</v>
      </c>
      <c r="G495" s="8">
        <v>20000</v>
      </c>
      <c r="I495" s="8">
        <v>29103</v>
      </c>
    </row>
    <row r="496" spans="1:9" x14ac:dyDescent="0.2">
      <c r="A496">
        <v>1723000539</v>
      </c>
      <c r="C496" s="7" t="s">
        <v>494</v>
      </c>
      <c r="E496" s="8">
        <v>40000</v>
      </c>
      <c r="G496" s="8">
        <v>2000</v>
      </c>
      <c r="I496" s="8">
        <v>17024</v>
      </c>
    </row>
    <row r="497" spans="1:9" x14ac:dyDescent="0.2">
      <c r="A497">
        <v>1723000540</v>
      </c>
      <c r="C497" s="7" t="s">
        <v>495</v>
      </c>
      <c r="E497" s="8">
        <v>25000</v>
      </c>
      <c r="G497" s="8">
        <v>2500</v>
      </c>
      <c r="I497" s="8">
        <v>7389</v>
      </c>
    </row>
    <row r="498" spans="1:9" x14ac:dyDescent="0.2">
      <c r="A498">
        <v>1723000541</v>
      </c>
      <c r="C498" s="7" t="s">
        <v>496</v>
      </c>
      <c r="E498" s="8">
        <v>12000</v>
      </c>
      <c r="G498" s="8">
        <v>12000</v>
      </c>
      <c r="I498" s="8">
        <v>15337</v>
      </c>
    </row>
    <row r="499" spans="1:9" x14ac:dyDescent="0.2">
      <c r="A499">
        <v>1723000550</v>
      </c>
      <c r="C499" s="7" t="s">
        <v>497</v>
      </c>
      <c r="E499" s="8">
        <v>19885</v>
      </c>
      <c r="G499" s="8">
        <v>19885</v>
      </c>
      <c r="I499" s="8">
        <v>18190</v>
      </c>
    </row>
    <row r="500" spans="1:9" x14ac:dyDescent="0.2">
      <c r="A500">
        <v>1723000560</v>
      </c>
      <c r="C500" s="7" t="s">
        <v>498</v>
      </c>
      <c r="E500" s="8">
        <v>2000</v>
      </c>
      <c r="G500" s="8">
        <v>1900</v>
      </c>
      <c r="I500" s="8">
        <v>1681</v>
      </c>
    </row>
    <row r="501" spans="1:9" x14ac:dyDescent="0.2">
      <c r="A501">
        <v>1723000720</v>
      </c>
      <c r="C501" s="7" t="s">
        <v>499</v>
      </c>
      <c r="I501" s="8">
        <v>130</v>
      </c>
    </row>
    <row r="502" spans="1:9" x14ac:dyDescent="0.2">
      <c r="A502">
        <v>1723000751</v>
      </c>
      <c r="C502" s="7" t="s">
        <v>500</v>
      </c>
      <c r="E502" s="8">
        <v>210000</v>
      </c>
      <c r="G502" s="8">
        <v>210000</v>
      </c>
      <c r="I502" s="8">
        <v>209452</v>
      </c>
    </row>
    <row r="503" spans="1:9" x14ac:dyDescent="0.2">
      <c r="A503">
        <v>1723000810</v>
      </c>
      <c r="C503" s="7" t="s">
        <v>501</v>
      </c>
      <c r="E503" s="9">
        <v>464147</v>
      </c>
      <c r="G503" s="9">
        <v>415000</v>
      </c>
      <c r="I503" s="9">
        <v>386022</v>
      </c>
    </row>
    <row r="504" spans="1:9" s="10" customFormat="1" ht="15" x14ac:dyDescent="0.25">
      <c r="C504" s="11" t="s">
        <v>502</v>
      </c>
      <c r="E504" s="12">
        <f>SUM(E484:E503)</f>
        <v>3303124</v>
      </c>
      <c r="G504" s="12">
        <f t="shared" ref="G504:I504" si="83">SUM(G484:G503)</f>
        <v>2506451</v>
      </c>
      <c r="I504" s="12">
        <f t="shared" si="83"/>
        <v>2761659</v>
      </c>
    </row>
    <row r="505" spans="1:9" x14ac:dyDescent="0.2">
      <c r="A505">
        <v>1727000431</v>
      </c>
      <c r="C505" s="7" t="s">
        <v>503</v>
      </c>
      <c r="E505" s="16">
        <v>50000</v>
      </c>
      <c r="G505" s="16">
        <v>70000</v>
      </c>
      <c r="I505" s="16">
        <v>40103</v>
      </c>
    </row>
    <row r="506" spans="1:9" x14ac:dyDescent="0.2">
      <c r="A506">
        <v>1729000980</v>
      </c>
      <c r="C506" s="7" t="s">
        <v>504</v>
      </c>
      <c r="E506" s="8">
        <v>50000</v>
      </c>
      <c r="G506" s="8">
        <v>48000</v>
      </c>
      <c r="I506" s="8">
        <v>53738</v>
      </c>
    </row>
    <row r="507" spans="1:9" x14ac:dyDescent="0.2">
      <c r="A507">
        <v>1729000990</v>
      </c>
      <c r="C507" s="7" t="s">
        <v>505</v>
      </c>
      <c r="I507" s="8">
        <v>715638</v>
      </c>
    </row>
    <row r="508" spans="1:9" x14ac:dyDescent="0.2">
      <c r="A508">
        <v>1729997110</v>
      </c>
      <c r="C508" s="7" t="s">
        <v>506</v>
      </c>
      <c r="E508" s="9"/>
      <c r="G508" s="9"/>
      <c r="I508" s="9">
        <v>130004</v>
      </c>
    </row>
    <row r="509" spans="1:9" s="10" customFormat="1" ht="15" x14ac:dyDescent="0.25">
      <c r="C509" s="11" t="s">
        <v>507</v>
      </c>
      <c r="E509" s="14">
        <f>SUM(E506:E508)</f>
        <v>50000</v>
      </c>
      <c r="G509" s="14">
        <f t="shared" ref="G509:I509" si="84">SUM(G506:G508)</f>
        <v>48000</v>
      </c>
      <c r="I509" s="14">
        <f t="shared" si="84"/>
        <v>899380</v>
      </c>
    </row>
    <row r="510" spans="1:9" s="10" customFormat="1" ht="15.75" thickBot="1" x14ac:dyDescent="0.3">
      <c r="C510" s="11" t="s">
        <v>508</v>
      </c>
      <c r="E510" s="15">
        <f>E477+E483+E504+E505+E509</f>
        <v>4515543</v>
      </c>
      <c r="G510" s="15">
        <f t="shared" ref="G510:I510" si="85">G477+G483+G504+G505+G509</f>
        <v>3743476</v>
      </c>
      <c r="I510" s="15">
        <f t="shared" si="85"/>
        <v>4420649</v>
      </c>
    </row>
    <row r="511" spans="1:9" x14ac:dyDescent="0.2">
      <c r="A511">
        <v>1731000110</v>
      </c>
      <c r="C511" s="7" t="s">
        <v>509</v>
      </c>
      <c r="E511" s="8">
        <v>2534764</v>
      </c>
      <c r="G511" s="8">
        <v>2522340</v>
      </c>
      <c r="I511" s="8">
        <v>2037614</v>
      </c>
    </row>
    <row r="512" spans="1:9" x14ac:dyDescent="0.2">
      <c r="A512">
        <v>1731000320</v>
      </c>
      <c r="C512" s="7" t="s">
        <v>510</v>
      </c>
      <c r="I512" s="8">
        <v>-3241</v>
      </c>
    </row>
    <row r="513" spans="1:9" x14ac:dyDescent="0.2">
      <c r="A513">
        <v>1731000550</v>
      </c>
      <c r="C513" s="7" t="s">
        <v>511</v>
      </c>
      <c r="E513" s="9">
        <v>160000</v>
      </c>
      <c r="G513" s="9">
        <v>160000</v>
      </c>
      <c r="I513" s="9">
        <v>33924</v>
      </c>
    </row>
    <row r="514" spans="1:9" s="10" customFormat="1" ht="15" x14ac:dyDescent="0.25">
      <c r="C514" s="11" t="s">
        <v>512</v>
      </c>
      <c r="E514" s="12">
        <f>SUM(E511:E513)</f>
        <v>2694764</v>
      </c>
      <c r="G514" s="12">
        <f t="shared" ref="G514:I514" si="86">SUM(G511:G513)</f>
        <v>2682340</v>
      </c>
      <c r="I514" s="12">
        <f t="shared" si="86"/>
        <v>2068297</v>
      </c>
    </row>
    <row r="515" spans="1:9" x14ac:dyDescent="0.2">
      <c r="A515">
        <v>1732000511</v>
      </c>
      <c r="C515" s="7" t="s">
        <v>513</v>
      </c>
      <c r="E515" s="8">
        <v>1500</v>
      </c>
      <c r="G515" s="8">
        <v>1500</v>
      </c>
      <c r="I515" s="8">
        <v>852</v>
      </c>
    </row>
    <row r="516" spans="1:9" x14ac:dyDescent="0.2">
      <c r="A516">
        <v>1732000750</v>
      </c>
      <c r="C516" s="7" t="s">
        <v>514</v>
      </c>
      <c r="E516" s="8">
        <v>1700000</v>
      </c>
      <c r="G516" s="8">
        <v>1720000</v>
      </c>
      <c r="I516" s="8">
        <v>1342944</v>
      </c>
    </row>
    <row r="517" spans="1:9" x14ac:dyDescent="0.2">
      <c r="A517">
        <v>1732000751</v>
      </c>
      <c r="C517" s="7" t="s">
        <v>515</v>
      </c>
      <c r="E517" s="9">
        <v>470000</v>
      </c>
      <c r="G517" s="9">
        <v>490000</v>
      </c>
      <c r="I517" s="9">
        <v>362425</v>
      </c>
    </row>
    <row r="518" spans="1:9" s="10" customFormat="1" ht="15" x14ac:dyDescent="0.25">
      <c r="C518" s="11" t="s">
        <v>516</v>
      </c>
      <c r="E518" s="12">
        <f>SUM(E515:E517)</f>
        <v>2171500</v>
      </c>
      <c r="G518" s="12">
        <f t="shared" ref="G518:I518" si="87">SUM(G515:G517)</f>
        <v>2211500</v>
      </c>
      <c r="I518" s="12">
        <f t="shared" si="87"/>
        <v>1706221</v>
      </c>
    </row>
    <row r="519" spans="1:9" x14ac:dyDescent="0.2">
      <c r="A519">
        <v>1733100110</v>
      </c>
      <c r="C519" s="7" t="s">
        <v>517</v>
      </c>
      <c r="E519" s="8">
        <v>4291206</v>
      </c>
      <c r="G519" s="8">
        <v>3773400</v>
      </c>
      <c r="I519" s="8">
        <v>3092790</v>
      </c>
    </row>
    <row r="520" spans="1:9" x14ac:dyDescent="0.2">
      <c r="A520">
        <v>1733100181</v>
      </c>
      <c r="C520" s="7" t="s">
        <v>518</v>
      </c>
      <c r="I520" s="8">
        <v>10562</v>
      </c>
    </row>
    <row r="521" spans="1:9" x14ac:dyDescent="0.2">
      <c r="A521">
        <v>1733100182</v>
      </c>
      <c r="C521" s="7" t="s">
        <v>519</v>
      </c>
      <c r="I521" s="8">
        <v>3159</v>
      </c>
    </row>
    <row r="522" spans="1:9" x14ac:dyDescent="0.2">
      <c r="A522">
        <v>1733100440</v>
      </c>
      <c r="C522" s="7" t="s">
        <v>520</v>
      </c>
      <c r="E522" s="8">
        <v>165000</v>
      </c>
      <c r="G522" s="8">
        <v>152250</v>
      </c>
      <c r="I522" s="8">
        <v>147083</v>
      </c>
    </row>
    <row r="523" spans="1:9" x14ac:dyDescent="0.2">
      <c r="A523">
        <v>1733100523</v>
      </c>
      <c r="C523" s="7" t="s">
        <v>521</v>
      </c>
      <c r="G523" s="8">
        <v>11000</v>
      </c>
    </row>
    <row r="524" spans="1:9" x14ac:dyDescent="0.2">
      <c r="A524">
        <v>1733100570</v>
      </c>
      <c r="C524" s="7" t="s">
        <v>522</v>
      </c>
      <c r="E524" s="8">
        <v>170000</v>
      </c>
      <c r="G524" s="8">
        <v>183371</v>
      </c>
      <c r="I524" s="8">
        <v>161756</v>
      </c>
    </row>
    <row r="525" spans="1:9" x14ac:dyDescent="0.2">
      <c r="A525">
        <v>1733100740</v>
      </c>
      <c r="C525" s="7" t="s">
        <v>523</v>
      </c>
      <c r="E525" s="8">
        <v>175000</v>
      </c>
      <c r="G525" s="8">
        <v>178000</v>
      </c>
      <c r="I525" s="8">
        <v>67477</v>
      </c>
    </row>
    <row r="526" spans="1:9" x14ac:dyDescent="0.2">
      <c r="A526">
        <v>1733200110</v>
      </c>
      <c r="C526" s="7" t="s">
        <v>524</v>
      </c>
      <c r="E526" s="9">
        <v>2750564</v>
      </c>
      <c r="G526" s="9">
        <v>2695686</v>
      </c>
      <c r="I526" s="9">
        <v>1984463</v>
      </c>
    </row>
    <row r="527" spans="1:9" s="10" customFormat="1" ht="15" x14ac:dyDescent="0.25">
      <c r="C527" s="11" t="s">
        <v>525</v>
      </c>
      <c r="E527" s="14">
        <f>SUM(E519:E526)</f>
        <v>7551770</v>
      </c>
      <c r="G527" s="14">
        <f t="shared" ref="G527:I527" si="88">SUM(G519:G526)</f>
        <v>6993707</v>
      </c>
      <c r="I527" s="14">
        <f t="shared" si="88"/>
        <v>5467290</v>
      </c>
    </row>
    <row r="528" spans="1:9" s="10" customFormat="1" ht="15.75" thickBot="1" x14ac:dyDescent="0.3">
      <c r="C528" s="11" t="s">
        <v>526</v>
      </c>
      <c r="E528" s="15">
        <f>E514+E518+E527</f>
        <v>12418034</v>
      </c>
      <c r="G528" s="15">
        <f t="shared" ref="G528:I528" si="89">G514+G518+G527</f>
        <v>11887547</v>
      </c>
      <c r="I528" s="15">
        <f t="shared" si="89"/>
        <v>9241808</v>
      </c>
    </row>
    <row r="529" spans="1:9" x14ac:dyDescent="0.2">
      <c r="A529">
        <v>1740000910</v>
      </c>
      <c r="C529" s="7" t="s">
        <v>527</v>
      </c>
      <c r="E529" s="16">
        <v>480702</v>
      </c>
      <c r="G529" s="16">
        <v>493515</v>
      </c>
      <c r="I529" s="16">
        <v>824505</v>
      </c>
    </row>
    <row r="530" spans="1:9" x14ac:dyDescent="0.2">
      <c r="A530">
        <v>1741000110</v>
      </c>
      <c r="C530" s="7" t="s">
        <v>528</v>
      </c>
      <c r="E530" s="8">
        <v>1169563</v>
      </c>
      <c r="G530" s="8">
        <v>1133118</v>
      </c>
      <c r="I530" s="8">
        <v>1067962</v>
      </c>
    </row>
    <row r="531" spans="1:9" x14ac:dyDescent="0.2">
      <c r="A531">
        <v>1741000421</v>
      </c>
      <c r="C531" s="7" t="s">
        <v>529</v>
      </c>
      <c r="E531" s="8">
        <v>25000</v>
      </c>
      <c r="G531" s="8">
        <v>26000</v>
      </c>
      <c r="I531" s="8">
        <v>13105</v>
      </c>
    </row>
    <row r="532" spans="1:9" x14ac:dyDescent="0.2">
      <c r="A532">
        <v>1741000431</v>
      </c>
      <c r="C532" s="7" t="s">
        <v>530</v>
      </c>
      <c r="E532" s="8">
        <v>280000</v>
      </c>
      <c r="G532" s="8">
        <v>290000</v>
      </c>
      <c r="I532" s="8">
        <v>251522</v>
      </c>
    </row>
    <row r="533" spans="1:9" x14ac:dyDescent="0.2">
      <c r="A533">
        <v>1741000432</v>
      </c>
      <c r="C533" s="7" t="s">
        <v>531</v>
      </c>
      <c r="E533" s="8">
        <v>10000</v>
      </c>
      <c r="G533" s="8">
        <v>2500</v>
      </c>
      <c r="I533" s="8">
        <v>1767</v>
      </c>
    </row>
    <row r="534" spans="1:9" x14ac:dyDescent="0.2">
      <c r="A534">
        <v>1741000433</v>
      </c>
      <c r="C534" s="7" t="s">
        <v>532</v>
      </c>
      <c r="E534" s="8">
        <v>45000</v>
      </c>
      <c r="G534" s="8">
        <v>51000</v>
      </c>
      <c r="I534" s="8">
        <v>19743</v>
      </c>
    </row>
    <row r="535" spans="1:9" x14ac:dyDescent="0.2">
      <c r="A535">
        <v>1741000440</v>
      </c>
      <c r="C535" s="7" t="s">
        <v>533</v>
      </c>
      <c r="E535" s="8">
        <v>140347</v>
      </c>
      <c r="G535" s="8">
        <v>421041</v>
      </c>
      <c r="I535" s="8">
        <v>1392673</v>
      </c>
    </row>
    <row r="536" spans="1:9" x14ac:dyDescent="0.2">
      <c r="A536">
        <v>1741000452</v>
      </c>
      <c r="C536" s="7" t="s">
        <v>534</v>
      </c>
      <c r="E536" s="8">
        <v>245000</v>
      </c>
      <c r="G536" s="8">
        <v>125000</v>
      </c>
      <c r="I536" s="8">
        <v>216210</v>
      </c>
    </row>
    <row r="537" spans="1:9" x14ac:dyDescent="0.2">
      <c r="A537">
        <v>1741000511</v>
      </c>
      <c r="C537" s="7" t="s">
        <v>535</v>
      </c>
      <c r="E537" s="8">
        <v>128000</v>
      </c>
      <c r="G537" s="8">
        <v>120000</v>
      </c>
      <c r="I537" s="8">
        <v>126778</v>
      </c>
    </row>
    <row r="538" spans="1:9" x14ac:dyDescent="0.2">
      <c r="A538">
        <v>1741000512</v>
      </c>
      <c r="C538" s="7" t="s">
        <v>536</v>
      </c>
      <c r="E538" s="8">
        <v>1000</v>
      </c>
      <c r="G538" s="8">
        <v>1000</v>
      </c>
      <c r="I538" s="8">
        <v>7517</v>
      </c>
    </row>
    <row r="539" spans="1:9" x14ac:dyDescent="0.2">
      <c r="A539">
        <v>1741000522</v>
      </c>
      <c r="C539" s="7" t="s">
        <v>537</v>
      </c>
      <c r="E539" s="8">
        <v>180000</v>
      </c>
      <c r="G539" s="8">
        <v>160000</v>
      </c>
      <c r="I539" s="8">
        <v>185056</v>
      </c>
    </row>
    <row r="540" spans="1:9" x14ac:dyDescent="0.2">
      <c r="A540">
        <v>1741000535</v>
      </c>
      <c r="C540" s="7" t="s">
        <v>538</v>
      </c>
      <c r="E540" s="8">
        <v>48000</v>
      </c>
      <c r="G540" s="8">
        <v>40000</v>
      </c>
      <c r="I540" s="8">
        <v>32546</v>
      </c>
    </row>
    <row r="541" spans="1:9" x14ac:dyDescent="0.2">
      <c r="A541">
        <v>1741000536</v>
      </c>
      <c r="C541" s="7" t="s">
        <v>539</v>
      </c>
      <c r="E541" s="8">
        <v>60000</v>
      </c>
      <c r="G541" s="8">
        <v>62500</v>
      </c>
      <c r="I541" s="8">
        <v>71790</v>
      </c>
    </row>
    <row r="542" spans="1:9" x14ac:dyDescent="0.2">
      <c r="A542">
        <v>1741000537</v>
      </c>
      <c r="C542" s="7" t="s">
        <v>540</v>
      </c>
      <c r="E542" s="8">
        <v>1500</v>
      </c>
    </row>
    <row r="543" spans="1:9" x14ac:dyDescent="0.2">
      <c r="A543">
        <v>1741000539</v>
      </c>
      <c r="C543" s="7" t="s">
        <v>541</v>
      </c>
      <c r="E543" s="8">
        <v>5000</v>
      </c>
      <c r="I543" s="8">
        <v>3438</v>
      </c>
    </row>
    <row r="544" spans="1:9" x14ac:dyDescent="0.2">
      <c r="A544">
        <v>1741000540</v>
      </c>
      <c r="C544" s="7" t="s">
        <v>542</v>
      </c>
      <c r="E544" s="8">
        <v>1750000</v>
      </c>
      <c r="G544" s="8">
        <v>1610000</v>
      </c>
      <c r="I544" s="8">
        <v>1840691</v>
      </c>
    </row>
    <row r="545" spans="1:9" x14ac:dyDescent="0.2">
      <c r="A545">
        <v>1741000541</v>
      </c>
      <c r="C545" s="7" t="s">
        <v>543</v>
      </c>
      <c r="E545" s="8">
        <v>10000</v>
      </c>
      <c r="G545" s="8">
        <v>20000</v>
      </c>
    </row>
    <row r="546" spans="1:9" x14ac:dyDescent="0.2">
      <c r="A546">
        <v>1741000550</v>
      </c>
      <c r="C546" s="7" t="s">
        <v>544</v>
      </c>
      <c r="E546" s="8">
        <v>800000</v>
      </c>
      <c r="G546" s="8">
        <v>800000</v>
      </c>
      <c r="I546" s="8">
        <v>610869</v>
      </c>
    </row>
    <row r="547" spans="1:9" x14ac:dyDescent="0.2">
      <c r="A547">
        <v>1741000560</v>
      </c>
      <c r="C547" s="7" t="s">
        <v>545</v>
      </c>
      <c r="E547" s="8">
        <v>405000</v>
      </c>
      <c r="G547" s="8">
        <v>415000</v>
      </c>
      <c r="I547" s="8">
        <v>432804</v>
      </c>
    </row>
    <row r="548" spans="1:9" x14ac:dyDescent="0.2">
      <c r="A548">
        <v>1741000570</v>
      </c>
      <c r="C548" s="7" t="s">
        <v>546</v>
      </c>
      <c r="E548" s="8">
        <v>1356000</v>
      </c>
      <c r="G548" s="8">
        <v>1222031</v>
      </c>
      <c r="I548" s="8">
        <v>1210073</v>
      </c>
    </row>
    <row r="549" spans="1:9" x14ac:dyDescent="0.2">
      <c r="A549">
        <v>1741000571</v>
      </c>
      <c r="C549" s="7" t="s">
        <v>547</v>
      </c>
      <c r="E549" s="8">
        <v>25000</v>
      </c>
      <c r="G549" s="8">
        <v>24000</v>
      </c>
      <c r="I549" s="8">
        <v>7016</v>
      </c>
    </row>
    <row r="550" spans="1:9" x14ac:dyDescent="0.2">
      <c r="A550">
        <v>1741000572</v>
      </c>
      <c r="C550" s="7" t="s">
        <v>548</v>
      </c>
      <c r="E550" s="8">
        <v>300000</v>
      </c>
      <c r="G550" s="8">
        <v>175000</v>
      </c>
      <c r="I550" s="8">
        <v>295623</v>
      </c>
    </row>
    <row r="551" spans="1:9" x14ac:dyDescent="0.2">
      <c r="A551">
        <v>1741000573</v>
      </c>
      <c r="C551" s="7" t="s">
        <v>549</v>
      </c>
      <c r="E551" s="8">
        <v>150000</v>
      </c>
      <c r="G551" s="8">
        <v>180000</v>
      </c>
      <c r="I551" s="8">
        <v>128065</v>
      </c>
    </row>
    <row r="552" spans="1:9" x14ac:dyDescent="0.2">
      <c r="A552">
        <v>1741000720</v>
      </c>
      <c r="C552" s="7" t="s">
        <v>550</v>
      </c>
      <c r="E552" s="8">
        <v>110000</v>
      </c>
      <c r="G552" s="8">
        <v>103000</v>
      </c>
      <c r="I552" s="8">
        <v>86747</v>
      </c>
    </row>
    <row r="553" spans="1:9" x14ac:dyDescent="0.2">
      <c r="A553">
        <v>1741000750</v>
      </c>
      <c r="C553" s="7" t="s">
        <v>551</v>
      </c>
      <c r="E553" s="8">
        <v>60000</v>
      </c>
      <c r="G553" s="8">
        <v>61500</v>
      </c>
      <c r="I553" s="8">
        <v>56332</v>
      </c>
    </row>
    <row r="554" spans="1:9" x14ac:dyDescent="0.2">
      <c r="A554">
        <v>1741000754</v>
      </c>
      <c r="C554" s="7" t="s">
        <v>552</v>
      </c>
      <c r="E554" s="8">
        <v>270000</v>
      </c>
      <c r="G554" s="8">
        <v>260000</v>
      </c>
      <c r="I554" s="8">
        <v>264000</v>
      </c>
    </row>
    <row r="555" spans="1:9" x14ac:dyDescent="0.2">
      <c r="A555">
        <v>1741000755</v>
      </c>
      <c r="C555" s="7" t="s">
        <v>553</v>
      </c>
      <c r="E555" s="8">
        <v>580000</v>
      </c>
      <c r="G555" s="8">
        <v>550000</v>
      </c>
      <c r="I555" s="8">
        <v>632801</v>
      </c>
    </row>
    <row r="556" spans="1:9" x14ac:dyDescent="0.2">
      <c r="A556">
        <v>1741000756</v>
      </c>
      <c r="C556" s="7" t="s">
        <v>554</v>
      </c>
      <c r="E556" s="8">
        <v>510000</v>
      </c>
      <c r="G556" s="8">
        <v>510000</v>
      </c>
      <c r="I556" s="8">
        <v>315578</v>
      </c>
    </row>
    <row r="557" spans="1:9" x14ac:dyDescent="0.2">
      <c r="A557">
        <v>1741000781</v>
      </c>
      <c r="C557" s="7" t="s">
        <v>555</v>
      </c>
      <c r="E557" s="8">
        <v>17500</v>
      </c>
      <c r="G557" s="8">
        <v>17500</v>
      </c>
      <c r="I557" s="8">
        <v>14835</v>
      </c>
    </row>
    <row r="558" spans="1:9" x14ac:dyDescent="0.2">
      <c r="A558">
        <v>1741000811</v>
      </c>
      <c r="C558" s="7" t="s">
        <v>556</v>
      </c>
      <c r="E558" s="8">
        <v>785000</v>
      </c>
      <c r="G558" s="8">
        <v>640000</v>
      </c>
      <c r="I558" s="8">
        <v>625935</v>
      </c>
    </row>
    <row r="559" spans="1:9" x14ac:dyDescent="0.2">
      <c r="A559">
        <v>1741000930</v>
      </c>
      <c r="C559" s="7" t="s">
        <v>557</v>
      </c>
      <c r="E559" s="8">
        <v>103000</v>
      </c>
      <c r="G559" s="8">
        <v>105000</v>
      </c>
      <c r="I559" s="8">
        <v>91962</v>
      </c>
    </row>
    <row r="560" spans="1:9" x14ac:dyDescent="0.2">
      <c r="A560">
        <v>1741000970</v>
      </c>
      <c r="C560" s="7" t="s">
        <v>558</v>
      </c>
      <c r="E560" s="8">
        <v>24000</v>
      </c>
      <c r="G560" s="8">
        <v>26000</v>
      </c>
      <c r="I560" s="8">
        <v>24000</v>
      </c>
    </row>
    <row r="561" spans="1:9" x14ac:dyDescent="0.2">
      <c r="A561">
        <v>1741100110</v>
      </c>
      <c r="C561" s="7" t="s">
        <v>559</v>
      </c>
      <c r="E561" s="8">
        <v>1544536</v>
      </c>
      <c r="G561" s="8">
        <v>1259040</v>
      </c>
      <c r="I561" s="8">
        <v>963595</v>
      </c>
    </row>
    <row r="562" spans="1:9" x14ac:dyDescent="0.2">
      <c r="A562">
        <v>1741100530</v>
      </c>
      <c r="C562" s="7" t="s">
        <v>560</v>
      </c>
      <c r="E562" s="8">
        <v>67000</v>
      </c>
      <c r="G562" s="8">
        <v>65000</v>
      </c>
    </row>
    <row r="563" spans="1:9" x14ac:dyDescent="0.2">
      <c r="A563">
        <v>1741100531</v>
      </c>
      <c r="C563" s="7" t="s">
        <v>561</v>
      </c>
      <c r="E563" s="8">
        <v>40000</v>
      </c>
    </row>
    <row r="564" spans="1:9" x14ac:dyDescent="0.2">
      <c r="A564">
        <v>1741110110</v>
      </c>
      <c r="C564" s="7" t="s">
        <v>562</v>
      </c>
      <c r="E564" s="8">
        <v>108222</v>
      </c>
      <c r="G564" s="8">
        <v>133720</v>
      </c>
      <c r="I564" s="8">
        <v>123847</v>
      </c>
    </row>
    <row r="565" spans="1:9" x14ac:dyDescent="0.2">
      <c r="A565">
        <v>1741200110</v>
      </c>
      <c r="C565" s="7" t="s">
        <v>563</v>
      </c>
      <c r="E565" s="8">
        <v>223600</v>
      </c>
      <c r="G565" s="8">
        <v>242172</v>
      </c>
      <c r="I565" s="8">
        <v>361118</v>
      </c>
    </row>
    <row r="566" spans="1:9" x14ac:dyDescent="0.2">
      <c r="A566">
        <v>1741230110</v>
      </c>
      <c r="C566" s="7" t="s">
        <v>564</v>
      </c>
      <c r="E566" s="8">
        <v>2992714</v>
      </c>
      <c r="G566" s="8">
        <v>2950391</v>
      </c>
      <c r="I566" s="8">
        <v>2698905</v>
      </c>
    </row>
    <row r="567" spans="1:9" x14ac:dyDescent="0.2">
      <c r="A567">
        <v>1741230320</v>
      </c>
      <c r="C567" s="7" t="s">
        <v>565</v>
      </c>
      <c r="I567" s="8">
        <v>17949</v>
      </c>
    </row>
    <row r="568" spans="1:9" x14ac:dyDescent="0.2">
      <c r="A568">
        <v>1741230560</v>
      </c>
      <c r="C568" s="7" t="s">
        <v>566</v>
      </c>
      <c r="E568" s="8">
        <v>2000</v>
      </c>
      <c r="G568" s="8">
        <v>2500</v>
      </c>
      <c r="I568" s="8">
        <v>994</v>
      </c>
    </row>
    <row r="569" spans="1:9" x14ac:dyDescent="0.2">
      <c r="A569">
        <v>1741230720</v>
      </c>
      <c r="C569" s="7" t="s">
        <v>567</v>
      </c>
      <c r="E569" s="8">
        <v>8000</v>
      </c>
      <c r="G569" s="8">
        <v>10000</v>
      </c>
      <c r="I569" s="8">
        <v>28248</v>
      </c>
    </row>
    <row r="570" spans="1:9" x14ac:dyDescent="0.2">
      <c r="A570">
        <v>1741230755</v>
      </c>
      <c r="C570" s="7" t="s">
        <v>568</v>
      </c>
      <c r="E570" s="8">
        <v>270000</v>
      </c>
      <c r="G570" s="8">
        <v>270000</v>
      </c>
      <c r="I570" s="8">
        <v>199345</v>
      </c>
    </row>
    <row r="571" spans="1:9" x14ac:dyDescent="0.2">
      <c r="A571">
        <v>1741299110</v>
      </c>
      <c r="C571" s="7" t="s">
        <v>569</v>
      </c>
      <c r="E571" s="8">
        <v>842936</v>
      </c>
      <c r="G571" s="8">
        <v>622721</v>
      </c>
      <c r="I571" s="8">
        <v>33435</v>
      </c>
    </row>
    <row r="572" spans="1:9" x14ac:dyDescent="0.2">
      <c r="A572">
        <v>1741300110</v>
      </c>
      <c r="C572" s="7" t="s">
        <v>570</v>
      </c>
      <c r="E572" s="8">
        <v>4972264</v>
      </c>
      <c r="G572" s="8">
        <v>3965883</v>
      </c>
      <c r="I572" s="8">
        <v>3887641</v>
      </c>
    </row>
    <row r="573" spans="1:9" x14ac:dyDescent="0.2">
      <c r="A573">
        <v>1741300320</v>
      </c>
      <c r="C573" s="7" t="s">
        <v>571</v>
      </c>
      <c r="E573" s="9"/>
      <c r="G573" s="9"/>
      <c r="I573" s="9">
        <v>108868</v>
      </c>
    </row>
    <row r="574" spans="1:9" s="10" customFormat="1" ht="15" x14ac:dyDescent="0.25">
      <c r="C574" s="11" t="s">
        <v>572</v>
      </c>
      <c r="E574" s="12">
        <f>SUM(E530:E573)</f>
        <v>20665182</v>
      </c>
      <c r="G574" s="12">
        <f t="shared" ref="G574:I574" si="90">SUM(G530:G573)</f>
        <v>18672617</v>
      </c>
      <c r="I574" s="12">
        <f t="shared" si="90"/>
        <v>18451383</v>
      </c>
    </row>
    <row r="575" spans="1:9" x14ac:dyDescent="0.2">
      <c r="A575">
        <v>1742000110</v>
      </c>
      <c r="C575" s="7" t="s">
        <v>573</v>
      </c>
      <c r="E575" s="8">
        <v>2387438</v>
      </c>
      <c r="G575" s="8">
        <v>2086391</v>
      </c>
      <c r="I575" s="8">
        <v>1493133</v>
      </c>
    </row>
    <row r="576" spans="1:9" x14ac:dyDescent="0.2">
      <c r="A576">
        <v>1742000320</v>
      </c>
      <c r="C576" s="7" t="s">
        <v>574</v>
      </c>
      <c r="I576" s="8">
        <v>1929</v>
      </c>
    </row>
    <row r="577" spans="1:9" x14ac:dyDescent="0.2">
      <c r="A577">
        <v>1742000532</v>
      </c>
      <c r="C577" s="7" t="s">
        <v>575</v>
      </c>
      <c r="E577" s="8">
        <v>60000</v>
      </c>
      <c r="G577" s="8">
        <v>52000</v>
      </c>
      <c r="I577" s="8">
        <v>51130</v>
      </c>
    </row>
    <row r="578" spans="1:9" x14ac:dyDescent="0.2">
      <c r="A578">
        <v>1742000534</v>
      </c>
      <c r="C578" s="7" t="s">
        <v>576</v>
      </c>
      <c r="G578" s="8">
        <v>19000</v>
      </c>
      <c r="I578" s="8">
        <v>16754</v>
      </c>
    </row>
    <row r="579" spans="1:9" x14ac:dyDescent="0.2">
      <c r="A579">
        <v>1742000535</v>
      </c>
      <c r="C579" s="7" t="s">
        <v>577</v>
      </c>
      <c r="E579" s="8">
        <v>30000</v>
      </c>
      <c r="G579" s="8">
        <v>20000</v>
      </c>
      <c r="I579" s="8">
        <v>20625</v>
      </c>
    </row>
    <row r="580" spans="1:9" x14ac:dyDescent="0.2">
      <c r="A580">
        <v>1742000536</v>
      </c>
      <c r="C580" s="7" t="s">
        <v>578</v>
      </c>
      <c r="E580" s="8">
        <v>15000</v>
      </c>
      <c r="G580" s="8">
        <v>51500</v>
      </c>
      <c r="I580" s="8">
        <v>38729</v>
      </c>
    </row>
    <row r="581" spans="1:9" x14ac:dyDescent="0.2">
      <c r="A581">
        <v>1742000537</v>
      </c>
      <c r="C581" s="7" t="s">
        <v>579</v>
      </c>
      <c r="E581" s="8">
        <v>25000</v>
      </c>
      <c r="G581" s="8">
        <v>22000</v>
      </c>
      <c r="I581" s="8">
        <v>21055</v>
      </c>
    </row>
    <row r="582" spans="1:9" x14ac:dyDescent="0.2">
      <c r="A582">
        <v>1742000538</v>
      </c>
      <c r="C582" s="7" t="s">
        <v>580</v>
      </c>
      <c r="E582" s="8">
        <v>18000</v>
      </c>
      <c r="G582" s="8">
        <v>9500</v>
      </c>
      <c r="I582" s="8">
        <v>6871</v>
      </c>
    </row>
    <row r="583" spans="1:9" x14ac:dyDescent="0.2">
      <c r="A583">
        <v>1742000539</v>
      </c>
      <c r="C583" s="7" t="s">
        <v>581</v>
      </c>
      <c r="E583" s="8">
        <v>25000</v>
      </c>
      <c r="I583" s="8">
        <v>13493</v>
      </c>
    </row>
    <row r="584" spans="1:9" x14ac:dyDescent="0.2">
      <c r="A584">
        <v>1742000540</v>
      </c>
      <c r="C584" s="7" t="s">
        <v>582</v>
      </c>
      <c r="I584" s="8">
        <v>4618</v>
      </c>
    </row>
    <row r="585" spans="1:9" x14ac:dyDescent="0.2">
      <c r="A585">
        <v>1742000541</v>
      </c>
      <c r="C585" s="7" t="s">
        <v>583</v>
      </c>
      <c r="E585" s="8">
        <v>30000</v>
      </c>
      <c r="I585" s="8">
        <v>16875</v>
      </c>
    </row>
    <row r="586" spans="1:9" x14ac:dyDescent="0.2">
      <c r="A586">
        <v>1742000720</v>
      </c>
      <c r="C586" s="7" t="s">
        <v>584</v>
      </c>
      <c r="E586" s="8">
        <v>195000</v>
      </c>
      <c r="G586" s="8">
        <v>200000</v>
      </c>
      <c r="I586" s="8">
        <v>181550</v>
      </c>
    </row>
    <row r="587" spans="1:9" x14ac:dyDescent="0.2">
      <c r="A587">
        <v>1742000930</v>
      </c>
      <c r="C587" s="7" t="s">
        <v>557</v>
      </c>
      <c r="E587" s="8">
        <v>45000</v>
      </c>
      <c r="G587" s="8">
        <v>55000</v>
      </c>
      <c r="I587" s="8">
        <v>37504</v>
      </c>
    </row>
    <row r="588" spans="1:9" x14ac:dyDescent="0.2">
      <c r="A588">
        <v>1742100532</v>
      </c>
      <c r="C588" s="7" t="s">
        <v>585</v>
      </c>
      <c r="E588" s="8">
        <v>110000</v>
      </c>
      <c r="G588" s="8">
        <v>250000</v>
      </c>
      <c r="I588" s="8">
        <v>411902</v>
      </c>
    </row>
    <row r="589" spans="1:9" x14ac:dyDescent="0.2">
      <c r="A589">
        <v>1742100533</v>
      </c>
      <c r="C589" s="7" t="s">
        <v>586</v>
      </c>
      <c r="E589" s="8">
        <v>30000</v>
      </c>
    </row>
    <row r="590" spans="1:9" x14ac:dyDescent="0.2">
      <c r="A590">
        <v>1742100535</v>
      </c>
      <c r="C590" s="7" t="s">
        <v>587</v>
      </c>
      <c r="E590" s="8">
        <v>10000</v>
      </c>
      <c r="G590" s="8">
        <v>15500</v>
      </c>
      <c r="I590" s="8">
        <v>12789</v>
      </c>
    </row>
    <row r="591" spans="1:9" x14ac:dyDescent="0.2">
      <c r="A591">
        <v>1742100780</v>
      </c>
      <c r="C591" s="7" t="s">
        <v>588</v>
      </c>
      <c r="E591" s="8">
        <v>40000</v>
      </c>
      <c r="G591" s="8">
        <v>40300</v>
      </c>
      <c r="I591" s="8">
        <v>39360</v>
      </c>
    </row>
    <row r="592" spans="1:9" x14ac:dyDescent="0.2">
      <c r="A592">
        <v>1742101534</v>
      </c>
      <c r="C592" s="7" t="s">
        <v>589</v>
      </c>
      <c r="E592" s="8">
        <v>5500</v>
      </c>
      <c r="I592" s="8">
        <v>3774</v>
      </c>
    </row>
    <row r="593" spans="1:9" x14ac:dyDescent="0.2">
      <c r="A593">
        <v>1742200531</v>
      </c>
      <c r="C593" s="7" t="s">
        <v>590</v>
      </c>
      <c r="E593" s="8">
        <v>2000</v>
      </c>
    </row>
    <row r="594" spans="1:9" x14ac:dyDescent="0.2">
      <c r="A594">
        <v>1742200532</v>
      </c>
      <c r="C594" s="7" t="s">
        <v>591</v>
      </c>
      <c r="E594" s="9">
        <v>2500</v>
      </c>
      <c r="G594" s="9"/>
      <c r="I594" s="9"/>
    </row>
    <row r="595" spans="1:9" s="10" customFormat="1" ht="15" x14ac:dyDescent="0.25">
      <c r="C595" s="11" t="s">
        <v>592</v>
      </c>
      <c r="E595" s="12">
        <f>SUM(E575:E594)</f>
        <v>3030438</v>
      </c>
      <c r="G595" s="12">
        <f t="shared" ref="G595:I595" si="91">SUM(G575:G594)</f>
        <v>2821191</v>
      </c>
      <c r="I595" s="12">
        <f t="shared" si="91"/>
        <v>2372091</v>
      </c>
    </row>
    <row r="596" spans="1:9" x14ac:dyDescent="0.2">
      <c r="A596">
        <v>1743000110</v>
      </c>
      <c r="C596" s="7" t="s">
        <v>593</v>
      </c>
      <c r="E596" s="8">
        <v>2511716</v>
      </c>
      <c r="G596" s="8">
        <v>2208963</v>
      </c>
      <c r="I596" s="8">
        <v>2021914</v>
      </c>
    </row>
    <row r="597" spans="1:9" x14ac:dyDescent="0.2">
      <c r="A597">
        <v>1743000512</v>
      </c>
      <c r="C597" s="7" t="s">
        <v>594</v>
      </c>
      <c r="E597" s="8">
        <v>50000</v>
      </c>
      <c r="G597" s="8">
        <v>79000</v>
      </c>
      <c r="I597" s="8">
        <v>80927</v>
      </c>
    </row>
    <row r="598" spans="1:9" x14ac:dyDescent="0.2">
      <c r="A598">
        <v>1743000532</v>
      </c>
      <c r="C598" s="7" t="s">
        <v>595</v>
      </c>
      <c r="E598" s="8">
        <v>50000</v>
      </c>
      <c r="G598" s="8">
        <v>41000</v>
      </c>
      <c r="I598" s="8">
        <v>47128</v>
      </c>
    </row>
    <row r="599" spans="1:9" x14ac:dyDescent="0.2">
      <c r="A599">
        <v>1743000534</v>
      </c>
      <c r="C599" s="7" t="s">
        <v>596</v>
      </c>
      <c r="E599" s="8">
        <v>10000</v>
      </c>
      <c r="G599" s="8">
        <v>17500</v>
      </c>
      <c r="I599" s="8">
        <v>19143</v>
      </c>
    </row>
    <row r="600" spans="1:9" x14ac:dyDescent="0.2">
      <c r="A600">
        <v>1743000535</v>
      </c>
      <c r="C600" s="7" t="s">
        <v>597</v>
      </c>
      <c r="E600" s="8">
        <v>28000</v>
      </c>
      <c r="G600" s="8">
        <v>23000</v>
      </c>
      <c r="I600" s="8">
        <v>24819</v>
      </c>
    </row>
    <row r="601" spans="1:9" x14ac:dyDescent="0.2">
      <c r="A601">
        <v>1743000536</v>
      </c>
      <c r="C601" s="7" t="s">
        <v>598</v>
      </c>
      <c r="E601" s="8">
        <v>138000</v>
      </c>
      <c r="G601" s="8">
        <v>115000</v>
      </c>
      <c r="I601" s="8">
        <v>88022</v>
      </c>
    </row>
    <row r="602" spans="1:9" x14ac:dyDescent="0.2">
      <c r="A602">
        <v>1743000537</v>
      </c>
      <c r="C602" s="7" t="s">
        <v>599</v>
      </c>
      <c r="E602" s="8">
        <v>65000</v>
      </c>
      <c r="G602" s="8">
        <v>57000</v>
      </c>
      <c r="I602" s="8">
        <v>72185</v>
      </c>
    </row>
    <row r="603" spans="1:9" x14ac:dyDescent="0.2">
      <c r="A603">
        <v>1743000538</v>
      </c>
      <c r="C603" s="7" t="s">
        <v>600</v>
      </c>
      <c r="I603" s="8">
        <v>8395</v>
      </c>
    </row>
    <row r="604" spans="1:9" x14ac:dyDescent="0.2">
      <c r="A604">
        <v>1743000720</v>
      </c>
      <c r="C604" s="7" t="s">
        <v>601</v>
      </c>
      <c r="E604" s="8">
        <v>220000</v>
      </c>
      <c r="G604" s="8">
        <v>225000</v>
      </c>
      <c r="I604" s="8">
        <v>220207</v>
      </c>
    </row>
    <row r="605" spans="1:9" x14ac:dyDescent="0.2">
      <c r="A605">
        <v>1743000721</v>
      </c>
      <c r="C605" s="7" t="s">
        <v>602</v>
      </c>
      <c r="G605" s="8">
        <v>210000</v>
      </c>
      <c r="I605" s="8">
        <v>177814</v>
      </c>
    </row>
    <row r="606" spans="1:9" x14ac:dyDescent="0.2">
      <c r="A606">
        <v>1743000753</v>
      </c>
      <c r="C606" s="7" t="s">
        <v>603</v>
      </c>
      <c r="E606" s="8">
        <v>195000</v>
      </c>
      <c r="G606" s="8">
        <v>40000</v>
      </c>
      <c r="I606" s="8">
        <v>38843</v>
      </c>
    </row>
    <row r="607" spans="1:9" x14ac:dyDescent="0.2">
      <c r="A607">
        <v>1743000760</v>
      </c>
      <c r="C607" s="7" t="s">
        <v>604</v>
      </c>
      <c r="E607" s="8">
        <v>2850000</v>
      </c>
      <c r="G607" s="8">
        <v>2550000</v>
      </c>
      <c r="I607" s="8">
        <v>2787121</v>
      </c>
    </row>
    <row r="608" spans="1:9" x14ac:dyDescent="0.2">
      <c r="A608">
        <v>1743000930</v>
      </c>
      <c r="C608" s="7" t="s">
        <v>605</v>
      </c>
      <c r="E608" s="8">
        <v>50000</v>
      </c>
    </row>
    <row r="609" spans="1:9" x14ac:dyDescent="0.2">
      <c r="A609">
        <v>1743001532</v>
      </c>
      <c r="C609" s="7" t="s">
        <v>606</v>
      </c>
      <c r="E609" s="8">
        <v>35000</v>
      </c>
      <c r="I609" s="8">
        <v>17003</v>
      </c>
    </row>
    <row r="610" spans="1:9" x14ac:dyDescent="0.2">
      <c r="A610">
        <v>1743001533</v>
      </c>
      <c r="C610" s="7" t="s">
        <v>607</v>
      </c>
      <c r="E610" s="8">
        <v>55000</v>
      </c>
      <c r="G610" s="8">
        <v>61000</v>
      </c>
      <c r="I610" s="8">
        <v>70386</v>
      </c>
    </row>
    <row r="611" spans="1:9" x14ac:dyDescent="0.2">
      <c r="A611">
        <v>1743001534</v>
      </c>
      <c r="C611" s="7" t="s">
        <v>608</v>
      </c>
      <c r="E611" s="8">
        <v>1500</v>
      </c>
      <c r="I611" s="8">
        <v>1739</v>
      </c>
    </row>
    <row r="612" spans="1:9" x14ac:dyDescent="0.2">
      <c r="A612">
        <v>1743001535</v>
      </c>
      <c r="C612" s="7" t="s">
        <v>609</v>
      </c>
      <c r="E612" s="8">
        <v>2000</v>
      </c>
      <c r="I612" s="8">
        <v>1606</v>
      </c>
    </row>
    <row r="613" spans="1:9" x14ac:dyDescent="0.2">
      <c r="A613">
        <v>1743001537</v>
      </c>
      <c r="C613" s="7" t="s">
        <v>610</v>
      </c>
      <c r="E613" s="8">
        <v>10000</v>
      </c>
    </row>
    <row r="614" spans="1:9" x14ac:dyDescent="0.2">
      <c r="A614">
        <v>1743001538</v>
      </c>
      <c r="C614" s="7" t="s">
        <v>611</v>
      </c>
      <c r="I614" s="8">
        <v>11152</v>
      </c>
    </row>
    <row r="615" spans="1:9" x14ac:dyDescent="0.2">
      <c r="A615">
        <v>1743001539</v>
      </c>
      <c r="C615" s="7" t="s">
        <v>612</v>
      </c>
      <c r="E615" s="9">
        <v>110000</v>
      </c>
      <c r="G615" s="9">
        <v>109000</v>
      </c>
      <c r="I615" s="9">
        <v>114221</v>
      </c>
    </row>
    <row r="616" spans="1:9" s="10" customFormat="1" ht="15" x14ac:dyDescent="0.25">
      <c r="C616" s="11" t="s">
        <v>613</v>
      </c>
      <c r="E616" s="12">
        <f>SUM(E596:E615)</f>
        <v>6381216</v>
      </c>
      <c r="G616" s="12">
        <f t="shared" ref="G616:I616" si="92">SUM(G596:G615)</f>
        <v>5736463</v>
      </c>
      <c r="I616" s="12">
        <f t="shared" si="92"/>
        <v>5802625</v>
      </c>
    </row>
    <row r="617" spans="1:9" x14ac:dyDescent="0.2">
      <c r="A617">
        <v>1744100721</v>
      </c>
      <c r="C617" s="7" t="s">
        <v>614</v>
      </c>
      <c r="E617" s="8">
        <v>14000</v>
      </c>
      <c r="G617" s="8">
        <v>18000</v>
      </c>
      <c r="I617" s="8">
        <v>14935</v>
      </c>
    </row>
    <row r="618" spans="1:9" x14ac:dyDescent="0.2">
      <c r="A618">
        <v>1744100760</v>
      </c>
      <c r="C618" s="7" t="s">
        <v>615</v>
      </c>
      <c r="E618" s="8">
        <v>55000</v>
      </c>
      <c r="G618" s="8">
        <v>54000</v>
      </c>
      <c r="I618" s="8">
        <v>39264</v>
      </c>
    </row>
    <row r="619" spans="1:9" x14ac:dyDescent="0.2">
      <c r="A619">
        <v>1744100780</v>
      </c>
      <c r="C619" s="7" t="s">
        <v>616</v>
      </c>
      <c r="E619" s="8">
        <v>55000</v>
      </c>
      <c r="G619" s="8">
        <v>55000</v>
      </c>
      <c r="I619" s="8">
        <v>47719</v>
      </c>
    </row>
    <row r="620" spans="1:9" x14ac:dyDescent="0.2">
      <c r="A620">
        <v>1744100930</v>
      </c>
      <c r="C620" s="7" t="s">
        <v>617</v>
      </c>
      <c r="E620" s="9">
        <v>28000</v>
      </c>
      <c r="G620" s="9">
        <v>31000</v>
      </c>
      <c r="I620" s="9">
        <v>19200</v>
      </c>
    </row>
    <row r="621" spans="1:9" s="10" customFormat="1" ht="15" x14ac:dyDescent="0.25">
      <c r="C621" s="11" t="s">
        <v>618</v>
      </c>
      <c r="E621" s="12">
        <f>SUM(E617:E620)</f>
        <v>152000</v>
      </c>
      <c r="G621" s="12">
        <f t="shared" ref="G621:I621" si="93">SUM(G617:G620)</f>
        <v>158000</v>
      </c>
      <c r="I621" s="12">
        <f t="shared" si="93"/>
        <v>121118</v>
      </c>
    </row>
    <row r="622" spans="1:9" x14ac:dyDescent="0.2">
      <c r="A622">
        <v>1745000810</v>
      </c>
      <c r="C622" s="7" t="s">
        <v>619</v>
      </c>
      <c r="E622" s="16">
        <v>748000</v>
      </c>
      <c r="G622" s="16">
        <v>650000</v>
      </c>
      <c r="I622" s="16">
        <v>628667</v>
      </c>
    </row>
    <row r="623" spans="1:9" x14ac:dyDescent="0.2">
      <c r="A623">
        <v>1746000110</v>
      </c>
      <c r="C623" s="7" t="s">
        <v>620</v>
      </c>
      <c r="E623" s="8">
        <v>2787386</v>
      </c>
      <c r="G623" s="8">
        <v>2555187</v>
      </c>
      <c r="I623" s="8">
        <v>2483584</v>
      </c>
    </row>
    <row r="624" spans="1:9" x14ac:dyDescent="0.2">
      <c r="A624">
        <v>1746000320</v>
      </c>
      <c r="C624" s="7" t="s">
        <v>621</v>
      </c>
      <c r="I624" s="8">
        <v>6772</v>
      </c>
    </row>
    <row r="625" spans="1:9" x14ac:dyDescent="0.2">
      <c r="A625">
        <v>1746000432</v>
      </c>
      <c r="C625" s="7" t="s">
        <v>531</v>
      </c>
      <c r="E625" s="8">
        <v>6650000</v>
      </c>
    </row>
    <row r="626" spans="1:9" x14ac:dyDescent="0.2">
      <c r="A626">
        <v>1746000531</v>
      </c>
      <c r="C626" s="7" t="s">
        <v>622</v>
      </c>
      <c r="I626" s="8">
        <v>22739</v>
      </c>
    </row>
    <row r="627" spans="1:9" x14ac:dyDescent="0.2">
      <c r="A627">
        <v>1746000532</v>
      </c>
      <c r="C627" s="7" t="s">
        <v>623</v>
      </c>
      <c r="E627" s="8">
        <v>280000</v>
      </c>
      <c r="G627" s="8">
        <v>272000</v>
      </c>
      <c r="I627" s="8">
        <v>355218</v>
      </c>
    </row>
    <row r="628" spans="1:9" x14ac:dyDescent="0.2">
      <c r="A628">
        <v>1746000534</v>
      </c>
      <c r="C628" s="7" t="s">
        <v>624</v>
      </c>
      <c r="E628" s="8">
        <v>20000</v>
      </c>
      <c r="G628" s="8">
        <v>19000</v>
      </c>
      <c r="I628" s="8">
        <v>17541</v>
      </c>
    </row>
    <row r="629" spans="1:9" x14ac:dyDescent="0.2">
      <c r="A629">
        <v>1746000535</v>
      </c>
      <c r="C629" s="7" t="s">
        <v>625</v>
      </c>
      <c r="G629" s="8">
        <v>19000</v>
      </c>
      <c r="I629" s="8">
        <v>7061</v>
      </c>
    </row>
    <row r="630" spans="1:9" x14ac:dyDescent="0.2">
      <c r="A630">
        <v>1746000536</v>
      </c>
      <c r="C630" s="7" t="s">
        <v>626</v>
      </c>
      <c r="E630" s="8">
        <v>20000</v>
      </c>
      <c r="G630" s="8">
        <v>34000</v>
      </c>
      <c r="I630" s="8">
        <v>32627</v>
      </c>
    </row>
    <row r="631" spans="1:9" x14ac:dyDescent="0.2">
      <c r="A631">
        <v>1746000538</v>
      </c>
      <c r="C631" s="7" t="s">
        <v>627</v>
      </c>
      <c r="I631" s="8">
        <v>14053</v>
      </c>
    </row>
    <row r="632" spans="1:9" x14ac:dyDescent="0.2">
      <c r="A632">
        <v>1746000539</v>
      </c>
      <c r="C632" s="7" t="s">
        <v>628</v>
      </c>
      <c r="E632" s="8">
        <v>28000</v>
      </c>
      <c r="G632" s="8">
        <v>27000</v>
      </c>
      <c r="I632" s="8">
        <v>30482</v>
      </c>
    </row>
    <row r="633" spans="1:9" x14ac:dyDescent="0.2">
      <c r="A633">
        <v>1746000540</v>
      </c>
      <c r="C633" s="7" t="s">
        <v>629</v>
      </c>
      <c r="G633" s="8">
        <v>17000</v>
      </c>
    </row>
    <row r="634" spans="1:9" x14ac:dyDescent="0.2">
      <c r="A634">
        <v>1746000541</v>
      </c>
      <c r="C634" s="7" t="s">
        <v>630</v>
      </c>
      <c r="I634" s="8">
        <v>5541</v>
      </c>
    </row>
    <row r="635" spans="1:9" x14ac:dyDescent="0.2">
      <c r="A635">
        <v>1746000720</v>
      </c>
      <c r="C635" s="7" t="s">
        <v>631</v>
      </c>
      <c r="E635" s="8">
        <v>55000</v>
      </c>
      <c r="G635" s="8">
        <v>55000</v>
      </c>
      <c r="I635" s="8">
        <v>43473</v>
      </c>
    </row>
    <row r="636" spans="1:9" x14ac:dyDescent="0.2">
      <c r="A636">
        <v>1746000721</v>
      </c>
      <c r="C636" s="7" t="s">
        <v>632</v>
      </c>
      <c r="E636" s="8">
        <v>500000</v>
      </c>
      <c r="G636" s="8">
        <v>500000</v>
      </c>
      <c r="I636" s="8">
        <v>409186</v>
      </c>
    </row>
    <row r="637" spans="1:9" x14ac:dyDescent="0.2">
      <c r="A637">
        <v>1746000740</v>
      </c>
      <c r="C637" s="7" t="s">
        <v>523</v>
      </c>
      <c r="E637" s="8">
        <v>48000</v>
      </c>
      <c r="G637" s="8">
        <v>48000</v>
      </c>
      <c r="I637" s="8">
        <v>21905</v>
      </c>
    </row>
    <row r="638" spans="1:9" x14ac:dyDescent="0.2">
      <c r="A638">
        <v>1746000741</v>
      </c>
      <c r="C638" s="7" t="s">
        <v>633</v>
      </c>
      <c r="E638" s="8">
        <v>600000</v>
      </c>
      <c r="G638" s="8">
        <v>600000</v>
      </c>
      <c r="I638" s="8">
        <v>493543</v>
      </c>
    </row>
    <row r="639" spans="1:9" x14ac:dyDescent="0.2">
      <c r="A639">
        <v>1746000750</v>
      </c>
      <c r="C639" s="7" t="s">
        <v>634</v>
      </c>
      <c r="E639" s="8">
        <v>98000</v>
      </c>
      <c r="G639" s="8">
        <v>98000</v>
      </c>
      <c r="I639" s="8">
        <v>97392</v>
      </c>
    </row>
    <row r="640" spans="1:9" x14ac:dyDescent="0.2">
      <c r="A640">
        <v>1746000751</v>
      </c>
      <c r="C640" s="7" t="s">
        <v>635</v>
      </c>
      <c r="E640" s="8">
        <v>68000</v>
      </c>
      <c r="G640" s="8">
        <v>68000</v>
      </c>
      <c r="I640" s="8">
        <v>54614</v>
      </c>
    </row>
    <row r="641" spans="1:9" x14ac:dyDescent="0.2">
      <c r="A641">
        <v>1746000756</v>
      </c>
      <c r="C641" s="7" t="s">
        <v>636</v>
      </c>
      <c r="E641" s="8">
        <v>7800000</v>
      </c>
      <c r="G641" s="8">
        <v>7284270</v>
      </c>
      <c r="I641" s="8">
        <v>5787651</v>
      </c>
    </row>
    <row r="642" spans="1:9" x14ac:dyDescent="0.2">
      <c r="A642">
        <v>1746000757</v>
      </c>
      <c r="C642" s="7" t="s">
        <v>637</v>
      </c>
      <c r="E642" s="8">
        <v>3200000</v>
      </c>
      <c r="G642" s="8">
        <v>3200000</v>
      </c>
    </row>
    <row r="643" spans="1:9" x14ac:dyDescent="0.2">
      <c r="A643">
        <v>1746000760</v>
      </c>
      <c r="C643" s="7" t="s">
        <v>638</v>
      </c>
      <c r="E643" s="8">
        <v>150000</v>
      </c>
      <c r="G643" s="8">
        <v>150000</v>
      </c>
      <c r="I643" s="8">
        <v>172497</v>
      </c>
    </row>
    <row r="644" spans="1:9" x14ac:dyDescent="0.2">
      <c r="A644">
        <v>1746000772</v>
      </c>
      <c r="C644" s="7" t="s">
        <v>639</v>
      </c>
      <c r="G644" s="8">
        <v>5850000</v>
      </c>
      <c r="I644" s="8">
        <v>5905158</v>
      </c>
    </row>
    <row r="645" spans="1:9" x14ac:dyDescent="0.2">
      <c r="A645">
        <v>1746001532</v>
      </c>
      <c r="C645" s="7" t="s">
        <v>640</v>
      </c>
      <c r="E645" s="8">
        <v>50000</v>
      </c>
      <c r="G645" s="8">
        <v>17000</v>
      </c>
      <c r="I645" s="8">
        <v>11242</v>
      </c>
    </row>
    <row r="646" spans="1:9" x14ac:dyDescent="0.2">
      <c r="A646">
        <v>1746001533</v>
      </c>
      <c r="C646" s="7" t="s">
        <v>641</v>
      </c>
      <c r="E646" s="8">
        <v>15000</v>
      </c>
      <c r="G646" s="8">
        <v>12000</v>
      </c>
      <c r="I646" s="8">
        <v>11228</v>
      </c>
    </row>
    <row r="647" spans="1:9" x14ac:dyDescent="0.2">
      <c r="A647">
        <v>1746001536</v>
      </c>
      <c r="C647" s="7" t="s">
        <v>642</v>
      </c>
      <c r="I647" s="8">
        <v>1389</v>
      </c>
    </row>
    <row r="648" spans="1:9" x14ac:dyDescent="0.2">
      <c r="A648">
        <v>1746001537</v>
      </c>
      <c r="C648" s="7" t="s">
        <v>643</v>
      </c>
      <c r="I648" s="8">
        <v>1556</v>
      </c>
    </row>
    <row r="649" spans="1:9" x14ac:dyDescent="0.2">
      <c r="A649">
        <v>1746001538</v>
      </c>
      <c r="C649" s="7" t="s">
        <v>644</v>
      </c>
      <c r="E649" s="8">
        <v>35000</v>
      </c>
      <c r="G649" s="8">
        <v>41000</v>
      </c>
      <c r="I649" s="8">
        <v>39183</v>
      </c>
    </row>
    <row r="650" spans="1:9" x14ac:dyDescent="0.2">
      <c r="A650">
        <v>1746001539</v>
      </c>
      <c r="C650" s="7" t="s">
        <v>645</v>
      </c>
      <c r="E650" s="8">
        <v>20000</v>
      </c>
      <c r="G650" s="8">
        <v>25000</v>
      </c>
      <c r="I650" s="8">
        <v>16007</v>
      </c>
    </row>
    <row r="651" spans="1:9" x14ac:dyDescent="0.2">
      <c r="A651">
        <v>1746002531</v>
      </c>
      <c r="C651" s="7" t="s">
        <v>646</v>
      </c>
      <c r="E651" s="8">
        <v>6000</v>
      </c>
      <c r="G651" s="8">
        <v>4800</v>
      </c>
      <c r="I651" s="8">
        <v>3238</v>
      </c>
    </row>
    <row r="652" spans="1:9" x14ac:dyDescent="0.2">
      <c r="A652">
        <v>1746002532</v>
      </c>
      <c r="C652" s="7" t="s">
        <v>647</v>
      </c>
      <c r="E652" s="8">
        <v>6000</v>
      </c>
      <c r="G652" s="8">
        <v>4800</v>
      </c>
      <c r="I652" s="8">
        <v>3238</v>
      </c>
    </row>
    <row r="653" spans="1:9" x14ac:dyDescent="0.2">
      <c r="A653">
        <v>1746002535</v>
      </c>
      <c r="C653" s="7" t="s">
        <v>648</v>
      </c>
      <c r="E653" s="8">
        <v>35000</v>
      </c>
    </row>
    <row r="654" spans="1:9" x14ac:dyDescent="0.2">
      <c r="A654">
        <v>1746100110</v>
      </c>
      <c r="C654" s="7" t="s">
        <v>649</v>
      </c>
      <c r="E654" s="8">
        <v>1498182</v>
      </c>
      <c r="G654" s="8">
        <v>1445588</v>
      </c>
      <c r="I654" s="8">
        <v>1259090</v>
      </c>
    </row>
    <row r="655" spans="1:9" x14ac:dyDescent="0.2">
      <c r="A655">
        <v>1746100539</v>
      </c>
      <c r="C655" s="7" t="s">
        <v>650</v>
      </c>
      <c r="E655" s="8">
        <v>73000</v>
      </c>
      <c r="G655" s="8">
        <v>81000</v>
      </c>
      <c r="I655" s="8">
        <v>73227</v>
      </c>
    </row>
    <row r="656" spans="1:9" x14ac:dyDescent="0.2">
      <c r="A656">
        <v>1746100540</v>
      </c>
      <c r="C656" s="7" t="s">
        <v>651</v>
      </c>
      <c r="E656" s="8">
        <v>5000</v>
      </c>
      <c r="G656" s="8">
        <v>5500</v>
      </c>
      <c r="I656" s="8">
        <v>4810</v>
      </c>
    </row>
    <row r="657" spans="1:9" x14ac:dyDescent="0.2">
      <c r="A657">
        <v>1746100720</v>
      </c>
      <c r="C657" s="7" t="s">
        <v>652</v>
      </c>
      <c r="E657" s="8">
        <v>420000</v>
      </c>
      <c r="G657" s="8">
        <v>400000</v>
      </c>
      <c r="I657" s="8">
        <v>349167</v>
      </c>
    </row>
    <row r="658" spans="1:9" x14ac:dyDescent="0.2">
      <c r="A658">
        <v>1746100751</v>
      </c>
      <c r="C658" s="7" t="s">
        <v>653</v>
      </c>
      <c r="E658" s="8">
        <v>210000</v>
      </c>
      <c r="G658" s="8">
        <v>210000</v>
      </c>
      <c r="I658" s="8">
        <v>223879</v>
      </c>
    </row>
    <row r="659" spans="1:9" x14ac:dyDescent="0.2">
      <c r="A659">
        <v>1746100772</v>
      </c>
      <c r="C659" s="7" t="s">
        <v>654</v>
      </c>
      <c r="E659" s="8">
        <v>98000</v>
      </c>
      <c r="G659" s="8">
        <v>98000</v>
      </c>
      <c r="I659" s="8">
        <v>118516</v>
      </c>
    </row>
    <row r="660" spans="1:9" x14ac:dyDescent="0.2">
      <c r="A660">
        <v>1746200534</v>
      </c>
      <c r="C660" s="7" t="s">
        <v>655</v>
      </c>
      <c r="E660" s="9">
        <v>45000</v>
      </c>
      <c r="G660" s="9">
        <v>38000</v>
      </c>
      <c r="I660" s="9">
        <v>21718</v>
      </c>
    </row>
    <row r="661" spans="1:9" s="10" customFormat="1" ht="15" x14ac:dyDescent="0.25">
      <c r="C661" s="11" t="s">
        <v>656</v>
      </c>
      <c r="E661" s="12">
        <f>SUM(E623:E660)</f>
        <v>24820568</v>
      </c>
      <c r="G661" s="12">
        <f t="shared" ref="G661:I661" si="94">SUM(G623:G660)</f>
        <v>23179145</v>
      </c>
      <c r="I661" s="12">
        <f t="shared" si="94"/>
        <v>18098525</v>
      </c>
    </row>
    <row r="662" spans="1:9" x14ac:dyDescent="0.2">
      <c r="A662">
        <v>1747000534</v>
      </c>
      <c r="C662" s="7" t="s">
        <v>657</v>
      </c>
      <c r="E662" s="8">
        <v>10000</v>
      </c>
      <c r="G662" s="8">
        <v>8500</v>
      </c>
      <c r="I662" s="8">
        <v>4190</v>
      </c>
    </row>
    <row r="663" spans="1:9" x14ac:dyDescent="0.2">
      <c r="A663">
        <v>1747000535</v>
      </c>
      <c r="C663" s="7" t="s">
        <v>658</v>
      </c>
      <c r="E663" s="8">
        <v>12000</v>
      </c>
      <c r="G663" s="8">
        <v>10500</v>
      </c>
      <c r="I663" s="8">
        <v>10274</v>
      </c>
    </row>
    <row r="664" spans="1:9" x14ac:dyDescent="0.2">
      <c r="A664">
        <v>1747210432</v>
      </c>
      <c r="C664" s="7" t="s">
        <v>463</v>
      </c>
      <c r="E664" s="8">
        <v>30000</v>
      </c>
      <c r="G664" s="8">
        <v>30000</v>
      </c>
      <c r="I664" s="8">
        <v>27383</v>
      </c>
    </row>
    <row r="665" spans="1:9" x14ac:dyDescent="0.2">
      <c r="A665">
        <v>1747210720</v>
      </c>
      <c r="C665" s="7" t="s">
        <v>659</v>
      </c>
      <c r="E665" s="8">
        <v>70000</v>
      </c>
      <c r="G665" s="8">
        <v>70000</v>
      </c>
      <c r="I665" s="8">
        <v>66853</v>
      </c>
    </row>
    <row r="666" spans="1:9" x14ac:dyDescent="0.2">
      <c r="A666">
        <v>1747210750</v>
      </c>
      <c r="C666" s="7" t="s">
        <v>660</v>
      </c>
      <c r="E666" s="8">
        <v>72000</v>
      </c>
      <c r="G666" s="8">
        <v>72000</v>
      </c>
      <c r="I666" s="8">
        <v>50433</v>
      </c>
    </row>
    <row r="667" spans="1:9" x14ac:dyDescent="0.2">
      <c r="A667">
        <v>1747210780</v>
      </c>
      <c r="C667" s="7" t="s">
        <v>661</v>
      </c>
      <c r="E667" s="8">
        <v>500000</v>
      </c>
      <c r="G667" s="8">
        <v>503000</v>
      </c>
      <c r="I667" s="8">
        <v>449021</v>
      </c>
    </row>
    <row r="668" spans="1:9" x14ac:dyDescent="0.2">
      <c r="A668">
        <v>1747210781</v>
      </c>
      <c r="C668" s="7" t="s">
        <v>662</v>
      </c>
      <c r="E668" s="8">
        <v>1130000</v>
      </c>
      <c r="G668" s="8">
        <v>1130000</v>
      </c>
      <c r="I668" s="8">
        <v>1192213</v>
      </c>
    </row>
    <row r="669" spans="1:9" x14ac:dyDescent="0.2">
      <c r="A669">
        <v>1747210782</v>
      </c>
      <c r="C669" s="7" t="s">
        <v>663</v>
      </c>
      <c r="E669" s="9">
        <v>2500000</v>
      </c>
      <c r="G669" s="9">
        <v>2100000</v>
      </c>
      <c r="I669" s="9">
        <v>680329</v>
      </c>
    </row>
    <row r="670" spans="1:9" s="10" customFormat="1" ht="15" x14ac:dyDescent="0.25">
      <c r="C670" s="11" t="s">
        <v>664</v>
      </c>
      <c r="E670" s="14">
        <f>SUM(E662:E669)</f>
        <v>4324000</v>
      </c>
      <c r="G670" s="14">
        <f t="shared" ref="G670:I670" si="95">SUM(G662:G669)</f>
        <v>3924000</v>
      </c>
      <c r="I670" s="14">
        <f t="shared" si="95"/>
        <v>2480696</v>
      </c>
    </row>
    <row r="671" spans="1:9" s="10" customFormat="1" ht="15.75" thickBot="1" x14ac:dyDescent="0.3">
      <c r="C671" s="11" t="s">
        <v>665</v>
      </c>
      <c r="E671" s="15">
        <f>E529+E574+E595+E616+E621+E622+E661+E670</f>
        <v>60602106</v>
      </c>
      <c r="G671" s="15">
        <f t="shared" ref="G671:I671" si="96">G529+G574+G595+G616+G621+G622+G661+G670</f>
        <v>55634931</v>
      </c>
      <c r="I671" s="15">
        <f t="shared" si="96"/>
        <v>48779610</v>
      </c>
    </row>
    <row r="672" spans="1:9" x14ac:dyDescent="0.2">
      <c r="A672">
        <v>1751000780</v>
      </c>
      <c r="C672" s="7" t="s">
        <v>666</v>
      </c>
      <c r="E672" s="16">
        <v>1100000</v>
      </c>
      <c r="G672" s="16">
        <v>1100000</v>
      </c>
      <c r="I672" s="16">
        <v>555958</v>
      </c>
    </row>
    <row r="673" spans="1:9" x14ac:dyDescent="0.2">
      <c r="A673">
        <v>1752000110</v>
      </c>
      <c r="C673" s="7" t="s">
        <v>667</v>
      </c>
      <c r="E673" s="8">
        <v>607376</v>
      </c>
      <c r="G673" s="8">
        <v>555414</v>
      </c>
      <c r="I673" s="8">
        <v>379268</v>
      </c>
    </row>
    <row r="674" spans="1:9" x14ac:dyDescent="0.2">
      <c r="A674">
        <v>1752000720</v>
      </c>
      <c r="C674" s="7" t="s">
        <v>668</v>
      </c>
      <c r="E674" s="8">
        <v>2700000</v>
      </c>
      <c r="G674" s="8">
        <v>2655000</v>
      </c>
      <c r="I674" s="8">
        <v>796820</v>
      </c>
    </row>
    <row r="675" spans="1:9" x14ac:dyDescent="0.2">
      <c r="A675">
        <v>1752000721</v>
      </c>
      <c r="C675" s="7" t="s">
        <v>669</v>
      </c>
      <c r="E675" s="8">
        <v>150000</v>
      </c>
      <c r="G675" s="8">
        <v>150000</v>
      </c>
      <c r="I675" s="8">
        <v>263100</v>
      </c>
    </row>
    <row r="676" spans="1:9" x14ac:dyDescent="0.2">
      <c r="A676">
        <v>1752000723</v>
      </c>
      <c r="C676" s="7" t="s">
        <v>670</v>
      </c>
      <c r="G676" s="8">
        <v>300000</v>
      </c>
      <c r="I676" s="8">
        <v>2000</v>
      </c>
    </row>
    <row r="677" spans="1:9" x14ac:dyDescent="0.2">
      <c r="A677">
        <v>1752000724</v>
      </c>
      <c r="C677" s="7" t="s">
        <v>671</v>
      </c>
      <c r="E677" s="8">
        <v>550000</v>
      </c>
      <c r="G677" s="8">
        <v>650000</v>
      </c>
    </row>
    <row r="678" spans="1:9" x14ac:dyDescent="0.2">
      <c r="A678">
        <v>1752000780</v>
      </c>
      <c r="C678" s="7" t="s">
        <v>672</v>
      </c>
      <c r="E678" s="8">
        <v>300000</v>
      </c>
      <c r="I678" s="8">
        <v>41650</v>
      </c>
    </row>
    <row r="679" spans="1:9" x14ac:dyDescent="0.2">
      <c r="A679">
        <v>1752000782</v>
      </c>
      <c r="C679" s="7" t="s">
        <v>673</v>
      </c>
      <c r="E679" s="8">
        <v>1800000</v>
      </c>
      <c r="G679" s="8">
        <v>1800000</v>
      </c>
      <c r="I679" s="8">
        <v>816782</v>
      </c>
    </row>
    <row r="680" spans="1:9" x14ac:dyDescent="0.2">
      <c r="A680">
        <v>1752000783</v>
      </c>
      <c r="C680" s="7" t="s">
        <v>674</v>
      </c>
      <c r="E680" s="8">
        <v>136000</v>
      </c>
      <c r="G680" s="8">
        <v>132000</v>
      </c>
      <c r="I680" s="8">
        <v>120000</v>
      </c>
    </row>
    <row r="681" spans="1:9" x14ac:dyDescent="0.2">
      <c r="A681">
        <v>1752000784</v>
      </c>
      <c r="C681" s="7" t="s">
        <v>675</v>
      </c>
      <c r="E681" s="8">
        <v>100000</v>
      </c>
      <c r="G681" s="8">
        <v>101000</v>
      </c>
      <c r="I681" s="8">
        <v>96265</v>
      </c>
    </row>
    <row r="682" spans="1:9" x14ac:dyDescent="0.2">
      <c r="A682">
        <v>1752000820</v>
      </c>
      <c r="C682" s="7" t="s">
        <v>676</v>
      </c>
      <c r="E682" s="8">
        <v>1200000</v>
      </c>
      <c r="G682" s="8">
        <v>950000</v>
      </c>
      <c r="I682" s="8">
        <v>409573</v>
      </c>
    </row>
    <row r="683" spans="1:9" x14ac:dyDescent="0.2">
      <c r="A683">
        <v>1752000821</v>
      </c>
      <c r="C683" s="7" t="s">
        <v>677</v>
      </c>
      <c r="E683" s="8">
        <v>1100000</v>
      </c>
      <c r="G683" s="8">
        <v>1100000</v>
      </c>
    </row>
    <row r="684" spans="1:9" x14ac:dyDescent="0.2">
      <c r="A684">
        <v>1752000922</v>
      </c>
      <c r="C684" s="7" t="s">
        <v>66</v>
      </c>
      <c r="E684" s="9">
        <v>200000</v>
      </c>
      <c r="G684" s="9">
        <v>171000</v>
      </c>
      <c r="I684" s="9">
        <v>37490</v>
      </c>
    </row>
    <row r="685" spans="1:9" s="10" customFormat="1" ht="15" x14ac:dyDescent="0.25">
      <c r="C685" s="11" t="s">
        <v>678</v>
      </c>
      <c r="E685" s="14">
        <f>SUM(E673:E684)</f>
        <v>8843376</v>
      </c>
      <c r="G685" s="14">
        <f t="shared" ref="G685:I685" si="97">SUM(G673:G684)</f>
        <v>8564414</v>
      </c>
      <c r="I685" s="14">
        <f t="shared" si="97"/>
        <v>2962948</v>
      </c>
    </row>
    <row r="686" spans="1:9" s="10" customFormat="1" ht="15.75" thickBot="1" x14ac:dyDescent="0.3">
      <c r="C686" s="11" t="s">
        <v>679</v>
      </c>
      <c r="E686" s="15">
        <f>E672+E685</f>
        <v>9943376</v>
      </c>
      <c r="G686" s="15">
        <f t="shared" ref="G686:I686" si="98">G672+G685</f>
        <v>9664414</v>
      </c>
      <c r="I686" s="15">
        <f t="shared" si="98"/>
        <v>3518906</v>
      </c>
    </row>
    <row r="687" spans="1:9" x14ac:dyDescent="0.2">
      <c r="A687">
        <v>1764000720</v>
      </c>
      <c r="C687" s="7" t="s">
        <v>680</v>
      </c>
      <c r="E687" s="8">
        <v>8000</v>
      </c>
      <c r="G687" s="8">
        <v>9500</v>
      </c>
      <c r="I687" s="8">
        <v>4629</v>
      </c>
    </row>
    <row r="688" spans="1:9" x14ac:dyDescent="0.2">
      <c r="A688">
        <v>1764100110</v>
      </c>
      <c r="C688" s="7" t="s">
        <v>681</v>
      </c>
      <c r="E688" s="9">
        <v>226985</v>
      </c>
      <c r="G688" s="9">
        <v>227641</v>
      </c>
      <c r="I688" s="9">
        <v>159951</v>
      </c>
    </row>
    <row r="689" spans="1:9" s="10" customFormat="1" ht="15" x14ac:dyDescent="0.25">
      <c r="C689" s="11" t="s">
        <v>682</v>
      </c>
      <c r="E689" s="12">
        <f>SUM(E687:E688)</f>
        <v>234985</v>
      </c>
      <c r="G689" s="12">
        <f t="shared" ref="G689:I689" si="99">SUM(G687:G688)</f>
        <v>237141</v>
      </c>
      <c r="I689" s="12">
        <f t="shared" si="99"/>
        <v>164580</v>
      </c>
    </row>
    <row r="690" spans="1:9" x14ac:dyDescent="0.2">
      <c r="A690">
        <v>1765000780</v>
      </c>
      <c r="C690" s="7" t="s">
        <v>683</v>
      </c>
      <c r="E690" s="8">
        <v>20000</v>
      </c>
      <c r="G690" s="8">
        <v>20000</v>
      </c>
      <c r="I690" s="8">
        <v>9983</v>
      </c>
    </row>
    <row r="691" spans="1:9" x14ac:dyDescent="0.2">
      <c r="A691">
        <v>1765000810</v>
      </c>
      <c r="C691" s="7" t="s">
        <v>684</v>
      </c>
      <c r="E691" s="9">
        <v>185000</v>
      </c>
      <c r="G691" s="9">
        <v>167000</v>
      </c>
      <c r="I691" s="9">
        <v>166000</v>
      </c>
    </row>
    <row r="692" spans="1:9" s="10" customFormat="1" ht="15" x14ac:dyDescent="0.25">
      <c r="C692" s="11" t="s">
        <v>685</v>
      </c>
      <c r="E692" s="12">
        <f>SUM(E690:E691)</f>
        <v>205000</v>
      </c>
      <c r="G692" s="12">
        <f t="shared" ref="G692:I692" si="100">SUM(G690:G691)</f>
        <v>187000</v>
      </c>
      <c r="I692" s="12">
        <f t="shared" si="100"/>
        <v>175983</v>
      </c>
    </row>
    <row r="693" spans="1:9" x14ac:dyDescent="0.2">
      <c r="A693">
        <v>1767000440</v>
      </c>
      <c r="C693" s="7" t="s">
        <v>686</v>
      </c>
      <c r="E693" s="8">
        <v>196172</v>
      </c>
      <c r="G693" s="8">
        <v>588516</v>
      </c>
      <c r="I693" s="8">
        <v>2148481</v>
      </c>
    </row>
    <row r="694" spans="1:9" x14ac:dyDescent="0.2">
      <c r="A694">
        <v>1767000441</v>
      </c>
      <c r="C694" s="7" t="s">
        <v>687</v>
      </c>
      <c r="E694" s="8">
        <v>1600000</v>
      </c>
      <c r="G694" s="8">
        <v>1500000</v>
      </c>
      <c r="I694" s="8">
        <v>2429644</v>
      </c>
    </row>
    <row r="695" spans="1:9" x14ac:dyDescent="0.2">
      <c r="A695">
        <v>1767000920</v>
      </c>
      <c r="C695" s="7" t="s">
        <v>688</v>
      </c>
      <c r="E695" s="9">
        <v>600000</v>
      </c>
      <c r="G695" s="9">
        <v>400000</v>
      </c>
      <c r="I695" s="9"/>
    </row>
    <row r="696" spans="1:9" s="10" customFormat="1" ht="15" x14ac:dyDescent="0.25">
      <c r="C696" s="11" t="s">
        <v>689</v>
      </c>
      <c r="E696" s="12">
        <f>SUM(E693:E695)</f>
        <v>2396172</v>
      </c>
      <c r="G696" s="12">
        <f t="shared" ref="G696:I696" si="101">SUM(G693:G695)</f>
        <v>2488516</v>
      </c>
      <c r="I696" s="12">
        <f t="shared" si="101"/>
        <v>4578125</v>
      </c>
    </row>
    <row r="697" spans="1:9" x14ac:dyDescent="0.2">
      <c r="A697">
        <v>1769000810</v>
      </c>
      <c r="C697" s="7" t="s">
        <v>690</v>
      </c>
      <c r="E697" s="9">
        <v>90000</v>
      </c>
      <c r="G697" s="9">
        <v>91000</v>
      </c>
      <c r="I697" s="9">
        <v>90000</v>
      </c>
    </row>
    <row r="698" spans="1:9" s="10" customFormat="1" ht="15.75" thickBot="1" x14ac:dyDescent="0.3">
      <c r="C698" s="11" t="s">
        <v>691</v>
      </c>
      <c r="E698" s="15">
        <f>E689+E692+E696+E697</f>
        <v>2926157</v>
      </c>
      <c r="G698" s="15">
        <f t="shared" ref="G698:I698" si="102">G689+G692+G696+G697</f>
        <v>3003657</v>
      </c>
      <c r="I698" s="15">
        <f t="shared" si="102"/>
        <v>5008688</v>
      </c>
    </row>
    <row r="699" spans="1:9" x14ac:dyDescent="0.2">
      <c r="A699">
        <v>1771000720</v>
      </c>
      <c r="C699" s="7" t="s">
        <v>692</v>
      </c>
      <c r="E699" s="8">
        <v>180000</v>
      </c>
      <c r="G699" s="8">
        <v>200000</v>
      </c>
      <c r="I699" s="8">
        <v>30965</v>
      </c>
    </row>
    <row r="700" spans="1:9" x14ac:dyDescent="0.2">
      <c r="A700">
        <v>1771000780</v>
      </c>
      <c r="C700" s="7" t="s">
        <v>693</v>
      </c>
      <c r="E700" s="8">
        <v>450000</v>
      </c>
      <c r="G700" s="8">
        <v>500000</v>
      </c>
      <c r="I700" s="8">
        <v>238336</v>
      </c>
    </row>
    <row r="701" spans="1:9" x14ac:dyDescent="0.2">
      <c r="A701">
        <v>1771000781</v>
      </c>
      <c r="C701" s="7" t="s">
        <v>694</v>
      </c>
      <c r="E701" s="9">
        <v>100000</v>
      </c>
      <c r="G701" s="9">
        <v>100000</v>
      </c>
      <c r="I701" s="9">
        <v>38078</v>
      </c>
    </row>
    <row r="702" spans="1:9" s="10" customFormat="1" ht="15" x14ac:dyDescent="0.25">
      <c r="C702" s="11" t="s">
        <v>695</v>
      </c>
      <c r="E702" s="12">
        <f>SUM(E699:E701)</f>
        <v>730000</v>
      </c>
      <c r="G702" s="12">
        <f t="shared" ref="G702:I702" si="103">SUM(G699:G701)</f>
        <v>800000</v>
      </c>
      <c r="I702" s="12">
        <f t="shared" si="103"/>
        <v>307379</v>
      </c>
    </row>
    <row r="703" spans="1:9" x14ac:dyDescent="0.2">
      <c r="A703">
        <v>1773000110</v>
      </c>
      <c r="C703" s="7" t="s">
        <v>696</v>
      </c>
      <c r="E703" s="9">
        <v>41966</v>
      </c>
      <c r="G703" s="9">
        <v>33440</v>
      </c>
      <c r="I703" s="9">
        <v>17899</v>
      </c>
    </row>
    <row r="704" spans="1:9" s="10" customFormat="1" ht="15" x14ac:dyDescent="0.25">
      <c r="C704" s="11" t="s">
        <v>697</v>
      </c>
      <c r="E704" s="12">
        <f>E702+E703</f>
        <v>771966</v>
      </c>
      <c r="G704" s="12">
        <f t="shared" ref="G704:I704" si="104">G702+G703</f>
        <v>833440</v>
      </c>
      <c r="I704" s="12">
        <f t="shared" si="104"/>
        <v>325278</v>
      </c>
    </row>
    <row r="705" spans="1:9" x14ac:dyDescent="0.2">
      <c r="A705">
        <v>1781000521</v>
      </c>
      <c r="C705" s="7" t="s">
        <v>698</v>
      </c>
      <c r="E705" s="8">
        <v>10000</v>
      </c>
      <c r="G705" s="8">
        <v>10500</v>
      </c>
      <c r="I705" s="8">
        <v>6692</v>
      </c>
    </row>
    <row r="706" spans="1:9" x14ac:dyDescent="0.2">
      <c r="A706">
        <v>1781000531</v>
      </c>
      <c r="C706" s="7" t="s">
        <v>699</v>
      </c>
      <c r="I706" s="8">
        <v>35435</v>
      </c>
    </row>
    <row r="707" spans="1:9" x14ac:dyDescent="0.2">
      <c r="A707">
        <v>1781000532</v>
      </c>
      <c r="C707" s="7" t="s">
        <v>700</v>
      </c>
      <c r="E707" s="8">
        <v>45000</v>
      </c>
      <c r="G707" s="8">
        <v>41000</v>
      </c>
      <c r="I707" s="8">
        <v>39951</v>
      </c>
    </row>
    <row r="708" spans="1:9" x14ac:dyDescent="0.2">
      <c r="A708">
        <v>1781000560</v>
      </c>
      <c r="C708" s="7" t="s">
        <v>701</v>
      </c>
      <c r="E708" s="8">
        <v>5500</v>
      </c>
      <c r="G708" s="8">
        <v>5500</v>
      </c>
      <c r="I708" s="8">
        <v>4552</v>
      </c>
    </row>
    <row r="709" spans="1:9" x14ac:dyDescent="0.2">
      <c r="A709">
        <v>1781000570</v>
      </c>
      <c r="C709" s="7" t="s">
        <v>702</v>
      </c>
      <c r="E709" s="8">
        <v>385000</v>
      </c>
      <c r="G709" s="8">
        <v>365469</v>
      </c>
      <c r="I709" s="8">
        <v>326582</v>
      </c>
    </row>
    <row r="710" spans="1:9" x14ac:dyDescent="0.2">
      <c r="A710">
        <v>1781000750</v>
      </c>
      <c r="C710" s="7" t="s">
        <v>703</v>
      </c>
      <c r="E710" s="8">
        <v>165000</v>
      </c>
      <c r="G710" s="8">
        <v>162000</v>
      </c>
      <c r="I710" s="8">
        <v>147987</v>
      </c>
    </row>
    <row r="711" spans="1:9" x14ac:dyDescent="0.2">
      <c r="A711">
        <v>1781000753</v>
      </c>
      <c r="C711" s="7" t="s">
        <v>704</v>
      </c>
      <c r="E711" s="8">
        <v>965000</v>
      </c>
      <c r="G711" s="8">
        <v>930000</v>
      </c>
      <c r="I711" s="8">
        <v>582935</v>
      </c>
    </row>
    <row r="712" spans="1:9" x14ac:dyDescent="0.2">
      <c r="A712">
        <v>1781000780</v>
      </c>
      <c r="C712" s="7" t="s">
        <v>705</v>
      </c>
      <c r="E712" s="9">
        <v>15000</v>
      </c>
      <c r="G712" s="9">
        <v>20000</v>
      </c>
      <c r="I712" s="9">
        <v>3468</v>
      </c>
    </row>
    <row r="713" spans="1:9" s="10" customFormat="1" ht="15" x14ac:dyDescent="0.25">
      <c r="C713" s="11" t="s">
        <v>706</v>
      </c>
      <c r="E713" s="12">
        <f>SUM(E705:E712)</f>
        <v>1590500</v>
      </c>
      <c r="G713" s="12">
        <f t="shared" ref="G713:I713" si="105">SUM(G705:G712)</f>
        <v>1534469</v>
      </c>
      <c r="I713" s="12">
        <f t="shared" si="105"/>
        <v>1147602</v>
      </c>
    </row>
    <row r="714" spans="1:9" x14ac:dyDescent="0.2">
      <c r="A714">
        <v>1782000110</v>
      </c>
      <c r="C714" s="7" t="s">
        <v>707</v>
      </c>
      <c r="E714" s="8">
        <v>5090609</v>
      </c>
      <c r="G714" s="8">
        <v>4572870</v>
      </c>
      <c r="I714" s="8">
        <v>4015496</v>
      </c>
    </row>
    <row r="715" spans="1:9" x14ac:dyDescent="0.2">
      <c r="A715">
        <v>1782000320</v>
      </c>
      <c r="C715" s="7" t="s">
        <v>708</v>
      </c>
      <c r="I715" s="8">
        <v>11196</v>
      </c>
    </row>
    <row r="716" spans="1:9" x14ac:dyDescent="0.2">
      <c r="A716">
        <v>1782000531</v>
      </c>
      <c r="C716" s="7" t="s">
        <v>709</v>
      </c>
      <c r="E716" s="8">
        <v>15000</v>
      </c>
      <c r="I716" s="8">
        <v>8666</v>
      </c>
    </row>
    <row r="717" spans="1:9" x14ac:dyDescent="0.2">
      <c r="A717">
        <v>1782000532</v>
      </c>
      <c r="C717" s="7" t="s">
        <v>700</v>
      </c>
      <c r="I717" s="8">
        <v>2949</v>
      </c>
    </row>
    <row r="718" spans="1:9" x14ac:dyDescent="0.2">
      <c r="A718">
        <v>1782000534</v>
      </c>
      <c r="C718" s="7" t="s">
        <v>710</v>
      </c>
      <c r="I718" s="8">
        <v>1169</v>
      </c>
    </row>
    <row r="719" spans="1:9" x14ac:dyDescent="0.2">
      <c r="A719">
        <v>1782000536</v>
      </c>
      <c r="C719" s="7" t="s">
        <v>711</v>
      </c>
      <c r="E719" s="8">
        <v>15500</v>
      </c>
      <c r="G719" s="8">
        <v>15500</v>
      </c>
      <c r="I719" s="8">
        <v>13436</v>
      </c>
    </row>
    <row r="720" spans="1:9" x14ac:dyDescent="0.2">
      <c r="A720">
        <v>1782000537</v>
      </c>
      <c r="C720" s="7" t="s">
        <v>712</v>
      </c>
      <c r="E720" s="8">
        <v>15500</v>
      </c>
      <c r="G720" s="8">
        <v>15500</v>
      </c>
      <c r="I720" s="8">
        <v>13777</v>
      </c>
    </row>
    <row r="721" spans="1:9" x14ac:dyDescent="0.2">
      <c r="A721">
        <v>1782000539</v>
      </c>
      <c r="C721" s="7" t="s">
        <v>713</v>
      </c>
      <c r="E721" s="8">
        <v>15500</v>
      </c>
      <c r="G721" s="8">
        <v>15500</v>
      </c>
      <c r="I721" s="8">
        <v>12597</v>
      </c>
    </row>
    <row r="722" spans="1:9" x14ac:dyDescent="0.2">
      <c r="A722">
        <v>1782000570</v>
      </c>
      <c r="C722" s="7" t="s">
        <v>714</v>
      </c>
      <c r="G722" s="8">
        <v>1418</v>
      </c>
      <c r="I722" s="8">
        <v>1170</v>
      </c>
    </row>
    <row r="723" spans="1:9" x14ac:dyDescent="0.2">
      <c r="A723">
        <v>1782000720</v>
      </c>
      <c r="C723" s="7" t="s">
        <v>715</v>
      </c>
      <c r="E723" s="8">
        <v>60000</v>
      </c>
      <c r="G723" s="8">
        <v>35000</v>
      </c>
      <c r="I723" s="8">
        <v>31806</v>
      </c>
    </row>
    <row r="724" spans="1:9" x14ac:dyDescent="0.2">
      <c r="A724">
        <v>1782000750</v>
      </c>
      <c r="C724" s="7" t="s">
        <v>716</v>
      </c>
      <c r="E724" s="8">
        <v>12000</v>
      </c>
      <c r="G724" s="8">
        <v>15500</v>
      </c>
      <c r="I724" s="8">
        <v>585</v>
      </c>
    </row>
    <row r="725" spans="1:9" x14ac:dyDescent="0.2">
      <c r="A725">
        <v>1782000780</v>
      </c>
      <c r="C725" s="7" t="s">
        <v>717</v>
      </c>
      <c r="E725" s="8">
        <v>18000</v>
      </c>
      <c r="G725" s="8">
        <v>18000</v>
      </c>
    </row>
    <row r="726" spans="1:9" x14ac:dyDescent="0.2">
      <c r="A726">
        <v>1782001110</v>
      </c>
      <c r="C726" s="7" t="s">
        <v>718</v>
      </c>
      <c r="E726" s="8">
        <v>624000</v>
      </c>
    </row>
    <row r="727" spans="1:9" x14ac:dyDescent="0.2">
      <c r="A727">
        <v>1782001531</v>
      </c>
      <c r="C727" s="7" t="s">
        <v>719</v>
      </c>
      <c r="E727" s="8">
        <v>22000</v>
      </c>
      <c r="G727" s="8">
        <v>17000</v>
      </c>
      <c r="I727" s="8">
        <v>15684</v>
      </c>
    </row>
    <row r="728" spans="1:9" x14ac:dyDescent="0.2">
      <c r="A728">
        <v>1782001532</v>
      </c>
      <c r="C728" s="7" t="s">
        <v>720</v>
      </c>
      <c r="E728" s="8">
        <v>38000</v>
      </c>
      <c r="I728" s="8">
        <v>41142</v>
      </c>
    </row>
    <row r="729" spans="1:9" x14ac:dyDescent="0.2">
      <c r="A729">
        <v>1782001533</v>
      </c>
      <c r="C729" s="7" t="s">
        <v>721</v>
      </c>
      <c r="E729" s="8">
        <v>15500</v>
      </c>
      <c r="G729" s="8">
        <v>15500</v>
      </c>
      <c r="I729" s="8">
        <v>13275</v>
      </c>
    </row>
    <row r="730" spans="1:9" x14ac:dyDescent="0.2">
      <c r="A730">
        <v>1782001534</v>
      </c>
      <c r="C730" s="7" t="s">
        <v>722</v>
      </c>
      <c r="E730" s="8">
        <v>18000</v>
      </c>
      <c r="G730" s="8">
        <v>15500</v>
      </c>
      <c r="I730" s="8">
        <v>12610</v>
      </c>
    </row>
    <row r="731" spans="1:9" x14ac:dyDescent="0.2">
      <c r="A731">
        <v>1782001535</v>
      </c>
      <c r="C731" s="7" t="s">
        <v>723</v>
      </c>
      <c r="E731" s="8">
        <v>15500</v>
      </c>
      <c r="G731" s="8">
        <v>15500</v>
      </c>
      <c r="I731" s="8">
        <v>12445</v>
      </c>
    </row>
    <row r="732" spans="1:9" x14ac:dyDescent="0.2">
      <c r="A732">
        <v>1782001536</v>
      </c>
      <c r="C732" s="7" t="s">
        <v>724</v>
      </c>
      <c r="E732" s="8">
        <v>20000</v>
      </c>
      <c r="G732" s="8">
        <v>20000</v>
      </c>
      <c r="I732" s="8">
        <v>22584</v>
      </c>
    </row>
    <row r="733" spans="1:9" x14ac:dyDescent="0.2">
      <c r="A733">
        <v>1782001537</v>
      </c>
      <c r="C733" s="7" t="s">
        <v>725</v>
      </c>
      <c r="E733" s="8">
        <v>15500</v>
      </c>
      <c r="G733" s="8">
        <v>15500</v>
      </c>
      <c r="I733" s="8">
        <v>12625</v>
      </c>
    </row>
    <row r="734" spans="1:9" x14ac:dyDescent="0.2">
      <c r="A734">
        <v>1782001538</v>
      </c>
      <c r="C734" s="7" t="s">
        <v>726</v>
      </c>
      <c r="E734" s="8">
        <v>15500</v>
      </c>
      <c r="G734" s="8">
        <v>15500</v>
      </c>
      <c r="I734" s="8">
        <v>12882</v>
      </c>
    </row>
    <row r="735" spans="1:9" x14ac:dyDescent="0.2">
      <c r="A735">
        <v>1782001539</v>
      </c>
      <c r="C735" s="7" t="s">
        <v>727</v>
      </c>
      <c r="E735" s="8">
        <v>15500</v>
      </c>
      <c r="G735" s="8">
        <v>15500</v>
      </c>
      <c r="I735" s="8">
        <v>12798</v>
      </c>
    </row>
    <row r="736" spans="1:9" x14ac:dyDescent="0.2">
      <c r="A736">
        <v>1782001540</v>
      </c>
      <c r="C736" s="7" t="s">
        <v>728</v>
      </c>
      <c r="E736" s="8">
        <v>17000</v>
      </c>
      <c r="G736" s="8">
        <v>17000</v>
      </c>
      <c r="I736" s="8">
        <v>9853</v>
      </c>
    </row>
    <row r="737" spans="1:9" x14ac:dyDescent="0.2">
      <c r="A737">
        <v>1782001780</v>
      </c>
      <c r="C737" s="7" t="s">
        <v>729</v>
      </c>
      <c r="E737" s="8">
        <v>216000</v>
      </c>
    </row>
    <row r="738" spans="1:9" x14ac:dyDescent="0.2">
      <c r="A738">
        <v>1782002531</v>
      </c>
      <c r="C738" s="7" t="s">
        <v>730</v>
      </c>
      <c r="E738" s="8">
        <v>16500</v>
      </c>
      <c r="G738" s="8">
        <v>16500</v>
      </c>
      <c r="I738" s="8">
        <v>5061</v>
      </c>
    </row>
    <row r="739" spans="1:9" x14ac:dyDescent="0.2">
      <c r="A739">
        <v>1782002532</v>
      </c>
      <c r="C739" s="7" t="s">
        <v>731</v>
      </c>
      <c r="E739" s="8">
        <v>16500</v>
      </c>
      <c r="G739" s="8">
        <v>16500</v>
      </c>
      <c r="I739" s="8">
        <v>13127</v>
      </c>
    </row>
    <row r="740" spans="1:9" x14ac:dyDescent="0.2">
      <c r="A740">
        <v>1782002533</v>
      </c>
      <c r="C740" s="7" t="s">
        <v>732</v>
      </c>
      <c r="E740" s="8">
        <v>16500</v>
      </c>
      <c r="G740" s="8">
        <v>16500</v>
      </c>
      <c r="I740" s="8">
        <v>13440</v>
      </c>
    </row>
    <row r="741" spans="1:9" x14ac:dyDescent="0.2">
      <c r="A741">
        <v>1782011531</v>
      </c>
      <c r="C741" s="7" t="s">
        <v>733</v>
      </c>
      <c r="E741" s="8">
        <v>12000</v>
      </c>
      <c r="I741" s="8">
        <v>15439</v>
      </c>
    </row>
    <row r="742" spans="1:9" x14ac:dyDescent="0.2">
      <c r="A742">
        <v>1782011532</v>
      </c>
      <c r="C742" s="7" t="s">
        <v>734</v>
      </c>
      <c r="E742" s="9">
        <v>12000</v>
      </c>
      <c r="G742" s="9"/>
      <c r="I742" s="9">
        <v>5391</v>
      </c>
    </row>
    <row r="743" spans="1:9" s="10" customFormat="1" ht="15" x14ac:dyDescent="0.25">
      <c r="C743" s="11" t="s">
        <v>735</v>
      </c>
      <c r="E743" s="12">
        <f>SUM(E714:E742)</f>
        <v>6348109</v>
      </c>
      <c r="G743" s="12">
        <f t="shared" ref="G743:I743" si="106">SUM(G714:G742)</f>
        <v>4885788</v>
      </c>
      <c r="I743" s="12">
        <f t="shared" si="106"/>
        <v>4331203</v>
      </c>
    </row>
    <row r="744" spans="1:9" x14ac:dyDescent="0.2">
      <c r="A744">
        <v>1783000110</v>
      </c>
      <c r="C744" s="7" t="s">
        <v>736</v>
      </c>
      <c r="E744" s="8">
        <v>348796</v>
      </c>
    </row>
    <row r="745" spans="1:9" x14ac:dyDescent="0.2">
      <c r="A745">
        <v>1783000560</v>
      </c>
      <c r="C745" s="7" t="s">
        <v>737</v>
      </c>
      <c r="E745" s="8">
        <v>8000</v>
      </c>
    </row>
    <row r="746" spans="1:9" x14ac:dyDescent="0.2">
      <c r="A746">
        <v>1783000780</v>
      </c>
      <c r="C746" s="7" t="s">
        <v>738</v>
      </c>
      <c r="E746" s="9">
        <v>14000</v>
      </c>
      <c r="G746" s="9"/>
      <c r="I746" s="9"/>
    </row>
    <row r="747" spans="1:9" s="10" customFormat="1" ht="15" x14ac:dyDescent="0.25">
      <c r="C747" s="11" t="s">
        <v>739</v>
      </c>
      <c r="E747" s="14">
        <f>SUM(E744:E746)</f>
        <v>370796</v>
      </c>
      <c r="G747" s="14">
        <f t="shared" ref="G747:I747" si="107">SUM(G744:G746)</f>
        <v>0</v>
      </c>
      <c r="I747" s="14">
        <f t="shared" si="107"/>
        <v>0</v>
      </c>
    </row>
    <row r="748" spans="1:9" s="10" customFormat="1" ht="15.75" thickBot="1" x14ac:dyDescent="0.3">
      <c r="C748" s="11" t="s">
        <v>740</v>
      </c>
      <c r="E748" s="15">
        <f>E713+E743+E747</f>
        <v>8309405</v>
      </c>
      <c r="G748" s="15">
        <f t="shared" ref="G748:I748" si="108">G713+G743+G747</f>
        <v>6420257</v>
      </c>
      <c r="I748" s="15">
        <f t="shared" si="108"/>
        <v>5478805</v>
      </c>
    </row>
    <row r="749" spans="1:9" s="10" customFormat="1" ht="15.75" thickBot="1" x14ac:dyDescent="0.3">
      <c r="A749" s="11" t="s">
        <v>741</v>
      </c>
      <c r="C749" s="11"/>
      <c r="E749" s="19">
        <f>E473+E510+E528+E671+E686+E698+E704+E748</f>
        <v>178963357</v>
      </c>
      <c r="G749" s="19">
        <f t="shared" ref="G749:I749" si="109">G473+G510+G528+G671+G686+G698+G704+G748</f>
        <v>166103774</v>
      </c>
      <c r="I749" s="19">
        <f t="shared" si="109"/>
        <v>135710321</v>
      </c>
    </row>
    <row r="750" spans="1:9" x14ac:dyDescent="0.2">
      <c r="A750">
        <v>1811000110</v>
      </c>
      <c r="C750" s="7" t="s">
        <v>742</v>
      </c>
      <c r="E750" s="8">
        <v>4366719</v>
      </c>
      <c r="G750" s="8">
        <v>3536838</v>
      </c>
      <c r="I750" s="8">
        <v>3027711</v>
      </c>
    </row>
    <row r="751" spans="1:9" x14ac:dyDescent="0.2">
      <c r="A751">
        <v>1811000320</v>
      </c>
      <c r="C751" s="7" t="s">
        <v>743</v>
      </c>
      <c r="I751" s="8">
        <v>20531</v>
      </c>
    </row>
    <row r="752" spans="1:9" x14ac:dyDescent="0.2">
      <c r="A752">
        <v>1811000410</v>
      </c>
      <c r="C752" s="7" t="s">
        <v>744</v>
      </c>
      <c r="E752" s="8">
        <v>275000</v>
      </c>
      <c r="G752" s="8">
        <v>255000</v>
      </c>
      <c r="I752" s="8">
        <v>242321</v>
      </c>
    </row>
    <row r="753" spans="1:9" x14ac:dyDescent="0.2">
      <c r="A753">
        <v>1811000560</v>
      </c>
      <c r="C753" s="7" t="s">
        <v>745</v>
      </c>
      <c r="E753" s="8">
        <v>9000</v>
      </c>
      <c r="G753" s="8">
        <v>10000</v>
      </c>
      <c r="I753" s="8">
        <v>6479</v>
      </c>
    </row>
    <row r="754" spans="1:9" x14ac:dyDescent="0.2">
      <c r="A754">
        <v>1811000720</v>
      </c>
      <c r="C754" s="7" t="s">
        <v>746</v>
      </c>
      <c r="E754" s="8">
        <v>1800</v>
      </c>
      <c r="G754" s="8">
        <v>1800</v>
      </c>
      <c r="I754" s="8">
        <v>1400</v>
      </c>
    </row>
    <row r="755" spans="1:9" x14ac:dyDescent="0.2">
      <c r="A755">
        <v>1811000920</v>
      </c>
      <c r="C755" s="7" t="s">
        <v>747</v>
      </c>
      <c r="E755" s="8">
        <v>273825</v>
      </c>
      <c r="G755" s="8">
        <v>685610</v>
      </c>
      <c r="I755" s="8">
        <v>260131</v>
      </c>
    </row>
    <row r="756" spans="1:9" x14ac:dyDescent="0.2">
      <c r="A756">
        <v>1811100110</v>
      </c>
      <c r="C756" s="7" t="s">
        <v>748</v>
      </c>
      <c r="I756" s="8">
        <v>30768</v>
      </c>
    </row>
    <row r="757" spans="1:9" x14ac:dyDescent="0.2">
      <c r="A757">
        <v>1811100422</v>
      </c>
      <c r="C757" s="7" t="s">
        <v>749</v>
      </c>
      <c r="E757" s="8">
        <v>150000</v>
      </c>
      <c r="G757" s="8">
        <v>150000</v>
      </c>
      <c r="I757" s="8">
        <v>122876</v>
      </c>
    </row>
    <row r="758" spans="1:9" x14ac:dyDescent="0.2">
      <c r="A758">
        <v>1811100432</v>
      </c>
      <c r="C758" s="7" t="s">
        <v>750</v>
      </c>
      <c r="E758" s="8">
        <v>185000</v>
      </c>
      <c r="G758" s="8">
        <v>165000</v>
      </c>
      <c r="I758" s="8">
        <v>175782</v>
      </c>
    </row>
    <row r="759" spans="1:9" x14ac:dyDescent="0.2">
      <c r="A759">
        <v>1811100440</v>
      </c>
      <c r="C759" s="7" t="s">
        <v>751</v>
      </c>
      <c r="E759" s="8">
        <v>397218</v>
      </c>
      <c r="G759" s="8">
        <v>397218</v>
      </c>
      <c r="I759" s="8">
        <v>1476235</v>
      </c>
    </row>
    <row r="760" spans="1:9" x14ac:dyDescent="0.2">
      <c r="A760">
        <v>1811100511</v>
      </c>
      <c r="C760" s="7" t="s">
        <v>752</v>
      </c>
      <c r="E760" s="8">
        <v>48000</v>
      </c>
      <c r="G760" s="8">
        <v>40000</v>
      </c>
      <c r="I760" s="8">
        <v>37754</v>
      </c>
    </row>
    <row r="761" spans="1:9" x14ac:dyDescent="0.2">
      <c r="A761">
        <v>1811100540</v>
      </c>
      <c r="C761" s="7" t="s">
        <v>753</v>
      </c>
      <c r="E761" s="8">
        <v>230000</v>
      </c>
      <c r="G761" s="8">
        <v>200000</v>
      </c>
      <c r="I761" s="8">
        <v>217350</v>
      </c>
    </row>
    <row r="762" spans="1:9" x14ac:dyDescent="0.2">
      <c r="A762">
        <v>1811100750</v>
      </c>
      <c r="C762" s="7" t="s">
        <v>754</v>
      </c>
      <c r="E762" s="8">
        <v>150000</v>
      </c>
      <c r="G762" s="8">
        <v>350000</v>
      </c>
      <c r="I762" s="8">
        <v>316077</v>
      </c>
    </row>
    <row r="763" spans="1:9" x14ac:dyDescent="0.2">
      <c r="A763">
        <v>1811100751</v>
      </c>
      <c r="C763" s="7" t="s">
        <v>755</v>
      </c>
      <c r="E763" s="8">
        <v>27000</v>
      </c>
      <c r="G763" s="8">
        <v>27000</v>
      </c>
    </row>
    <row r="764" spans="1:9" x14ac:dyDescent="0.2">
      <c r="A764">
        <v>1811100752</v>
      </c>
      <c r="C764" s="7" t="s">
        <v>756</v>
      </c>
      <c r="E764" s="8">
        <v>200000</v>
      </c>
      <c r="G764" s="8">
        <v>200000</v>
      </c>
      <c r="I764" s="8">
        <v>99999</v>
      </c>
    </row>
    <row r="765" spans="1:9" x14ac:dyDescent="0.2">
      <c r="A765">
        <v>1811100754</v>
      </c>
      <c r="C765" s="7" t="s">
        <v>757</v>
      </c>
      <c r="E765" s="8">
        <v>380000</v>
      </c>
      <c r="G765" s="8">
        <v>350000</v>
      </c>
      <c r="I765" s="8">
        <v>328989</v>
      </c>
    </row>
    <row r="766" spans="1:9" x14ac:dyDescent="0.2">
      <c r="A766">
        <v>1811100781</v>
      </c>
      <c r="C766" s="7" t="s">
        <v>758</v>
      </c>
      <c r="E766" s="8">
        <v>850000</v>
      </c>
      <c r="G766" s="8">
        <v>901000</v>
      </c>
      <c r="I766" s="8">
        <v>610747</v>
      </c>
    </row>
    <row r="767" spans="1:9" x14ac:dyDescent="0.2">
      <c r="A767">
        <v>1811100920</v>
      </c>
      <c r="C767" s="7" t="s">
        <v>759</v>
      </c>
      <c r="E767" s="8">
        <v>150000</v>
      </c>
      <c r="G767" s="8">
        <v>251000</v>
      </c>
      <c r="I767" s="8">
        <v>113510</v>
      </c>
    </row>
    <row r="768" spans="1:9" x14ac:dyDescent="0.2">
      <c r="A768">
        <v>1811100922</v>
      </c>
      <c r="C768" s="7" t="s">
        <v>760</v>
      </c>
      <c r="E768" s="8">
        <v>276344</v>
      </c>
      <c r="G768" s="8">
        <v>276344</v>
      </c>
      <c r="I768" s="8">
        <v>284319</v>
      </c>
    </row>
    <row r="769" spans="1:9" x14ac:dyDescent="0.2">
      <c r="A769">
        <v>1811100930</v>
      </c>
      <c r="C769" s="7" t="s">
        <v>761</v>
      </c>
      <c r="E769" s="8">
        <v>35000</v>
      </c>
      <c r="G769" s="8">
        <v>29000</v>
      </c>
      <c r="I769" s="8">
        <v>28356</v>
      </c>
    </row>
    <row r="770" spans="1:9" x14ac:dyDescent="0.2">
      <c r="A770">
        <v>1811110810</v>
      </c>
      <c r="C770" s="7" t="s">
        <v>762</v>
      </c>
      <c r="E770" s="8">
        <v>1290000</v>
      </c>
      <c r="G770" s="8">
        <v>1300000</v>
      </c>
      <c r="I770" s="8">
        <v>989458</v>
      </c>
    </row>
    <row r="771" spans="1:9" x14ac:dyDescent="0.2">
      <c r="A771">
        <v>1811120810</v>
      </c>
      <c r="C771" s="7" t="s">
        <v>763</v>
      </c>
      <c r="E771" s="8">
        <v>141996</v>
      </c>
      <c r="G771" s="8">
        <v>141996</v>
      </c>
      <c r="I771" s="8">
        <v>251031</v>
      </c>
    </row>
    <row r="772" spans="1:9" x14ac:dyDescent="0.2">
      <c r="A772">
        <v>1811120920</v>
      </c>
      <c r="C772" s="7" t="s">
        <v>764</v>
      </c>
      <c r="E772" s="8">
        <v>500000</v>
      </c>
      <c r="G772" s="8">
        <v>500000</v>
      </c>
      <c r="I772" s="8">
        <v>49422</v>
      </c>
    </row>
    <row r="773" spans="1:9" x14ac:dyDescent="0.2">
      <c r="A773">
        <v>1811200921</v>
      </c>
      <c r="C773" s="7" t="s">
        <v>765</v>
      </c>
      <c r="G773" s="8">
        <v>178575</v>
      </c>
    </row>
    <row r="774" spans="1:9" x14ac:dyDescent="0.2">
      <c r="A774">
        <v>1811700750</v>
      </c>
      <c r="C774" s="7" t="s">
        <v>766</v>
      </c>
      <c r="E774" s="8">
        <v>110000</v>
      </c>
      <c r="G774" s="8">
        <v>100000</v>
      </c>
      <c r="I774" s="8">
        <v>64899</v>
      </c>
    </row>
    <row r="775" spans="1:9" x14ac:dyDescent="0.2">
      <c r="A775">
        <v>1811999999</v>
      </c>
      <c r="C775" s="7" t="s">
        <v>767</v>
      </c>
      <c r="E775" s="9">
        <v>200000</v>
      </c>
      <c r="G775" s="9">
        <v>200000</v>
      </c>
      <c r="I775" s="9">
        <v>64789</v>
      </c>
    </row>
    <row r="776" spans="1:9" s="10" customFormat="1" ht="15" x14ac:dyDescent="0.25">
      <c r="C776" s="11" t="s">
        <v>768</v>
      </c>
      <c r="E776" s="12">
        <f>SUM(E750:E775)</f>
        <v>10246902</v>
      </c>
      <c r="G776" s="12">
        <f t="shared" ref="G776:I776" si="110">SUM(G750:G775)</f>
        <v>10246381</v>
      </c>
      <c r="I776" s="12">
        <f t="shared" si="110"/>
        <v>8820934</v>
      </c>
    </row>
    <row r="777" spans="1:9" x14ac:dyDescent="0.2">
      <c r="A777">
        <v>1812000110</v>
      </c>
      <c r="C777" s="7" t="s">
        <v>769</v>
      </c>
      <c r="E777" s="8">
        <v>21609904</v>
      </c>
      <c r="G777" s="8">
        <v>20890957</v>
      </c>
      <c r="I777" s="8">
        <v>22234470</v>
      </c>
    </row>
    <row r="778" spans="1:9" x14ac:dyDescent="0.2">
      <c r="A778">
        <v>1812000320</v>
      </c>
      <c r="C778" s="7" t="s">
        <v>770</v>
      </c>
      <c r="I778" s="8">
        <v>6153</v>
      </c>
    </row>
    <row r="779" spans="1:9" x14ac:dyDescent="0.2">
      <c r="A779">
        <v>1812000422</v>
      </c>
      <c r="C779" s="7" t="s">
        <v>771</v>
      </c>
      <c r="E779" s="8">
        <v>330000</v>
      </c>
      <c r="G779" s="8">
        <v>300000</v>
      </c>
      <c r="I779" s="8">
        <v>239054</v>
      </c>
    </row>
    <row r="780" spans="1:9" x14ac:dyDescent="0.2">
      <c r="A780">
        <v>1812000431</v>
      </c>
      <c r="C780" s="7" t="s">
        <v>478</v>
      </c>
      <c r="E780" s="8">
        <v>550000</v>
      </c>
      <c r="G780" s="8">
        <v>970000</v>
      </c>
      <c r="I780" s="8">
        <v>978127</v>
      </c>
    </row>
    <row r="781" spans="1:9" x14ac:dyDescent="0.2">
      <c r="A781">
        <v>1812000432</v>
      </c>
      <c r="C781" s="7" t="s">
        <v>772</v>
      </c>
      <c r="E781" s="8">
        <v>490000</v>
      </c>
    </row>
    <row r="782" spans="1:9" x14ac:dyDescent="0.2">
      <c r="A782">
        <v>1812000433</v>
      </c>
      <c r="C782" s="7" t="s">
        <v>773</v>
      </c>
      <c r="E782" s="8">
        <v>290000</v>
      </c>
      <c r="G782" s="8">
        <v>255000</v>
      </c>
      <c r="I782" s="8">
        <v>236389</v>
      </c>
    </row>
    <row r="783" spans="1:9" x14ac:dyDescent="0.2">
      <c r="A783">
        <v>1812000540</v>
      </c>
      <c r="C783" s="7" t="s">
        <v>774</v>
      </c>
      <c r="E783" s="8">
        <v>160000</v>
      </c>
      <c r="G783" s="8">
        <v>180000</v>
      </c>
      <c r="I783" s="8">
        <v>153436</v>
      </c>
    </row>
    <row r="784" spans="1:9" x14ac:dyDescent="0.2">
      <c r="A784">
        <v>1812000570</v>
      </c>
      <c r="C784" s="7" t="s">
        <v>775</v>
      </c>
      <c r="E784" s="8">
        <v>17000</v>
      </c>
      <c r="G784" s="8">
        <v>16106</v>
      </c>
      <c r="I784" s="8">
        <v>15946</v>
      </c>
    </row>
    <row r="785" spans="1:9" x14ac:dyDescent="0.2">
      <c r="A785">
        <v>1812000720</v>
      </c>
      <c r="C785" s="7" t="s">
        <v>776</v>
      </c>
      <c r="E785" s="8">
        <v>370000</v>
      </c>
      <c r="G785" s="8">
        <v>350000</v>
      </c>
      <c r="I785" s="8">
        <v>323118</v>
      </c>
    </row>
    <row r="786" spans="1:9" x14ac:dyDescent="0.2">
      <c r="A786">
        <v>1812000781</v>
      </c>
      <c r="C786" s="7" t="s">
        <v>777</v>
      </c>
      <c r="E786" s="8">
        <v>50000</v>
      </c>
      <c r="G786" s="8">
        <v>60000</v>
      </c>
      <c r="I786" s="8">
        <v>37221</v>
      </c>
    </row>
    <row r="787" spans="1:9" x14ac:dyDescent="0.2">
      <c r="A787">
        <v>1812000782</v>
      </c>
      <c r="C787" s="7" t="s">
        <v>778</v>
      </c>
      <c r="E787" s="8">
        <v>100000</v>
      </c>
      <c r="G787" s="8">
        <v>89000</v>
      </c>
      <c r="I787" s="8">
        <v>89399</v>
      </c>
    </row>
    <row r="788" spans="1:9" x14ac:dyDescent="0.2">
      <c r="A788">
        <v>1812000783</v>
      </c>
      <c r="C788" s="7" t="s">
        <v>779</v>
      </c>
      <c r="E788" s="8">
        <v>290000</v>
      </c>
      <c r="G788" s="8">
        <v>130000</v>
      </c>
      <c r="I788" s="8">
        <v>354845</v>
      </c>
    </row>
    <row r="789" spans="1:9" x14ac:dyDescent="0.2">
      <c r="A789">
        <v>1812000810</v>
      </c>
      <c r="C789" s="7" t="s">
        <v>780</v>
      </c>
      <c r="E789" s="8">
        <v>16400000</v>
      </c>
      <c r="G789" s="8">
        <v>17000000</v>
      </c>
      <c r="I789" s="8">
        <v>15688987</v>
      </c>
    </row>
    <row r="790" spans="1:9" x14ac:dyDescent="0.2">
      <c r="A790">
        <v>1812000980</v>
      </c>
      <c r="C790" s="7" t="s">
        <v>781</v>
      </c>
      <c r="E790" s="8">
        <v>210000</v>
      </c>
    </row>
    <row r="791" spans="1:9" x14ac:dyDescent="0.2">
      <c r="A791">
        <v>1812001110</v>
      </c>
      <c r="C791" s="7" t="s">
        <v>782</v>
      </c>
      <c r="E791" s="8">
        <v>3781674</v>
      </c>
      <c r="G791" s="8">
        <v>3806134</v>
      </c>
      <c r="I791" s="8">
        <v>267449</v>
      </c>
    </row>
    <row r="792" spans="1:9" x14ac:dyDescent="0.2">
      <c r="A792">
        <v>1812001210</v>
      </c>
      <c r="C792" s="7" t="s">
        <v>783</v>
      </c>
      <c r="I792" s="8">
        <v>-1585</v>
      </c>
    </row>
    <row r="793" spans="1:9" x14ac:dyDescent="0.2">
      <c r="A793">
        <v>1812200810</v>
      </c>
      <c r="C793" s="7" t="s">
        <v>784</v>
      </c>
      <c r="E793" s="8">
        <v>1560000</v>
      </c>
      <c r="G793" s="8">
        <v>1767500</v>
      </c>
      <c r="I793" s="8">
        <v>1618881</v>
      </c>
    </row>
    <row r="794" spans="1:9" x14ac:dyDescent="0.2">
      <c r="A794">
        <v>1812210110</v>
      </c>
      <c r="C794" s="7" t="s">
        <v>785</v>
      </c>
      <c r="E794" s="8">
        <v>1658500</v>
      </c>
      <c r="G794" s="8">
        <v>2212687</v>
      </c>
      <c r="I794" s="8">
        <v>1979748</v>
      </c>
    </row>
    <row r="795" spans="1:9" x14ac:dyDescent="0.2">
      <c r="A795">
        <v>1812400110</v>
      </c>
      <c r="C795" s="7" t="s">
        <v>786</v>
      </c>
      <c r="E795" s="8">
        <v>81840</v>
      </c>
    </row>
    <row r="796" spans="1:9" x14ac:dyDescent="0.2">
      <c r="A796">
        <v>1812400750</v>
      </c>
      <c r="C796" s="7" t="s">
        <v>787</v>
      </c>
      <c r="E796" s="8">
        <v>422400</v>
      </c>
      <c r="G796" s="8">
        <v>382800</v>
      </c>
      <c r="I796" s="8">
        <v>175683</v>
      </c>
    </row>
    <row r="797" spans="1:9" x14ac:dyDescent="0.2">
      <c r="A797">
        <v>1812800110</v>
      </c>
      <c r="C797" s="7" t="s">
        <v>788</v>
      </c>
      <c r="E797" s="9"/>
      <c r="G797" s="9"/>
      <c r="I797" s="9">
        <v>1908859</v>
      </c>
    </row>
    <row r="798" spans="1:9" s="10" customFormat="1" ht="15" x14ac:dyDescent="0.25">
      <c r="C798" s="11" t="s">
        <v>789</v>
      </c>
      <c r="E798" s="12">
        <f>SUM(E777:E797)</f>
        <v>48371318</v>
      </c>
      <c r="G798" s="12">
        <f t="shared" ref="G798:I798" si="111">SUM(G777:G797)</f>
        <v>48410184</v>
      </c>
      <c r="I798" s="12">
        <f t="shared" si="111"/>
        <v>46306180</v>
      </c>
    </row>
    <row r="799" spans="1:9" x14ac:dyDescent="0.2">
      <c r="A799">
        <v>1813000110</v>
      </c>
      <c r="C799" s="7" t="s">
        <v>790</v>
      </c>
      <c r="E799" s="8">
        <v>3200238</v>
      </c>
      <c r="G799" s="8">
        <v>2987103</v>
      </c>
      <c r="I799" s="8">
        <v>2732532</v>
      </c>
    </row>
    <row r="800" spans="1:9" x14ac:dyDescent="0.2">
      <c r="A800">
        <v>1813000320</v>
      </c>
      <c r="C800" s="7" t="s">
        <v>791</v>
      </c>
      <c r="I800" s="8">
        <v>41361</v>
      </c>
    </row>
    <row r="801" spans="1:9" x14ac:dyDescent="0.2">
      <c r="A801">
        <v>1813000721</v>
      </c>
      <c r="C801" s="7" t="s">
        <v>792</v>
      </c>
      <c r="E801" s="8">
        <v>20000</v>
      </c>
      <c r="G801" s="8">
        <v>48000</v>
      </c>
      <c r="I801" s="8">
        <v>22382</v>
      </c>
    </row>
    <row r="802" spans="1:9" x14ac:dyDescent="0.2">
      <c r="A802">
        <v>1813000782</v>
      </c>
      <c r="C802" s="7" t="s">
        <v>793</v>
      </c>
      <c r="I802" s="8">
        <v>259243</v>
      </c>
    </row>
    <row r="803" spans="1:9" x14ac:dyDescent="0.2">
      <c r="A803">
        <v>1813000785</v>
      </c>
      <c r="C803" s="7" t="s">
        <v>135</v>
      </c>
      <c r="E803" s="8">
        <v>909709</v>
      </c>
      <c r="G803" s="8">
        <v>939709</v>
      </c>
      <c r="I803" s="8">
        <v>505072</v>
      </c>
    </row>
    <row r="804" spans="1:9" x14ac:dyDescent="0.2">
      <c r="A804">
        <v>1813000811</v>
      </c>
      <c r="C804" s="7" t="s">
        <v>794</v>
      </c>
      <c r="E804" s="8">
        <v>1064542</v>
      </c>
      <c r="G804" s="8">
        <v>930904</v>
      </c>
      <c r="I804" s="8">
        <v>916717</v>
      </c>
    </row>
    <row r="805" spans="1:9" x14ac:dyDescent="0.2">
      <c r="A805">
        <v>1813000924</v>
      </c>
      <c r="C805" s="7" t="s">
        <v>106</v>
      </c>
      <c r="E805" s="8">
        <v>8143395</v>
      </c>
      <c r="G805" s="8">
        <v>8101048</v>
      </c>
      <c r="I805" s="8">
        <v>5750155</v>
      </c>
    </row>
    <row r="806" spans="1:9" x14ac:dyDescent="0.2">
      <c r="A806">
        <v>1813000926</v>
      </c>
      <c r="C806" s="7" t="s">
        <v>795</v>
      </c>
      <c r="I806" s="8">
        <v>3420</v>
      </c>
    </row>
    <row r="807" spans="1:9" x14ac:dyDescent="0.2">
      <c r="A807">
        <v>1813000927</v>
      </c>
      <c r="C807" s="7" t="s">
        <v>107</v>
      </c>
      <c r="E807" s="8">
        <v>90000</v>
      </c>
      <c r="G807" s="8">
        <v>60000</v>
      </c>
      <c r="I807" s="8">
        <v>83072</v>
      </c>
    </row>
    <row r="808" spans="1:9" x14ac:dyDescent="0.2">
      <c r="A808">
        <v>1813001110</v>
      </c>
      <c r="C808" s="7" t="s">
        <v>796</v>
      </c>
      <c r="E808" s="8">
        <v>689203</v>
      </c>
      <c r="G808" s="8">
        <v>662709</v>
      </c>
      <c r="I808" s="8">
        <v>561375</v>
      </c>
    </row>
    <row r="809" spans="1:9" x14ac:dyDescent="0.2">
      <c r="A809">
        <v>1813012110</v>
      </c>
      <c r="C809" s="7" t="s">
        <v>797</v>
      </c>
      <c r="E809" s="8">
        <v>5579</v>
      </c>
    </row>
    <row r="810" spans="1:9" x14ac:dyDescent="0.2">
      <c r="A810">
        <v>1813013110</v>
      </c>
      <c r="C810" s="7" t="s">
        <v>798</v>
      </c>
      <c r="E810" s="8">
        <v>9698</v>
      </c>
      <c r="G810" s="8">
        <v>27909</v>
      </c>
      <c r="I810" s="8">
        <v>22256</v>
      </c>
    </row>
    <row r="811" spans="1:9" x14ac:dyDescent="0.2">
      <c r="A811">
        <v>1813099110</v>
      </c>
      <c r="C811" s="7" t="s">
        <v>799</v>
      </c>
      <c r="E811" s="8">
        <v>9196</v>
      </c>
      <c r="G811" s="8">
        <v>28974</v>
      </c>
      <c r="I811" s="8">
        <v>32402</v>
      </c>
    </row>
    <row r="812" spans="1:9" x14ac:dyDescent="0.2">
      <c r="A812">
        <v>1813110431</v>
      </c>
      <c r="C812" s="7" t="s">
        <v>478</v>
      </c>
      <c r="E812" s="8">
        <v>45000</v>
      </c>
      <c r="G812" s="8">
        <v>75000</v>
      </c>
      <c r="I812" s="8">
        <v>34915</v>
      </c>
    </row>
    <row r="813" spans="1:9" x14ac:dyDescent="0.2">
      <c r="A813">
        <v>1813110782</v>
      </c>
      <c r="C813" s="7" t="s">
        <v>800</v>
      </c>
      <c r="E813" s="8">
        <v>1950000</v>
      </c>
      <c r="G813" s="8">
        <v>1702000</v>
      </c>
      <c r="I813" s="8">
        <v>1942923</v>
      </c>
    </row>
    <row r="814" spans="1:9" x14ac:dyDescent="0.2">
      <c r="A814">
        <v>1813200110</v>
      </c>
      <c r="C814" s="7" t="s">
        <v>801</v>
      </c>
      <c r="E814" s="8">
        <v>1430749</v>
      </c>
      <c r="G814" s="8">
        <v>1577778</v>
      </c>
      <c r="I814" s="8">
        <v>1562015</v>
      </c>
    </row>
    <row r="815" spans="1:9" x14ac:dyDescent="0.2">
      <c r="A815">
        <v>1813200320</v>
      </c>
      <c r="C815" s="7" t="s">
        <v>708</v>
      </c>
      <c r="I815" s="8">
        <v>2230</v>
      </c>
    </row>
    <row r="816" spans="1:9" x14ac:dyDescent="0.2">
      <c r="A816">
        <v>1813200422</v>
      </c>
      <c r="C816" s="7" t="s">
        <v>802</v>
      </c>
      <c r="E816" s="8">
        <v>345000</v>
      </c>
      <c r="G816" s="8">
        <v>340000</v>
      </c>
      <c r="I816" s="8">
        <v>254348</v>
      </c>
    </row>
    <row r="817" spans="1:9" x14ac:dyDescent="0.2">
      <c r="A817">
        <v>1813200434</v>
      </c>
      <c r="C817" s="7" t="s">
        <v>803</v>
      </c>
      <c r="E817" s="8">
        <v>5450000</v>
      </c>
      <c r="G817" s="8">
        <v>4545000</v>
      </c>
      <c r="I817" s="8">
        <v>3802775</v>
      </c>
    </row>
    <row r="818" spans="1:9" x14ac:dyDescent="0.2">
      <c r="A818">
        <v>1813200720</v>
      </c>
      <c r="C818" s="7" t="s">
        <v>804</v>
      </c>
      <c r="E818" s="8">
        <v>310000</v>
      </c>
      <c r="G818" s="8">
        <v>300000</v>
      </c>
      <c r="I818" s="8">
        <v>248521</v>
      </c>
    </row>
    <row r="819" spans="1:9" x14ac:dyDescent="0.2">
      <c r="A819">
        <v>1813200780</v>
      </c>
      <c r="C819" s="7" t="s">
        <v>805</v>
      </c>
      <c r="E819" s="8">
        <v>72000</v>
      </c>
      <c r="G819" s="8">
        <v>70000</v>
      </c>
      <c r="I819" s="8">
        <v>39760</v>
      </c>
    </row>
    <row r="820" spans="1:9" x14ac:dyDescent="0.2">
      <c r="A820">
        <v>1813200870</v>
      </c>
      <c r="C820" s="7" t="s">
        <v>806</v>
      </c>
      <c r="E820" s="8">
        <v>2100000</v>
      </c>
      <c r="G820" s="8">
        <v>2020000</v>
      </c>
      <c r="I820" s="8">
        <v>1874647</v>
      </c>
    </row>
    <row r="821" spans="1:9" x14ac:dyDescent="0.2">
      <c r="A821">
        <v>1813201110</v>
      </c>
      <c r="C821" s="7" t="s">
        <v>807</v>
      </c>
      <c r="E821" s="8">
        <v>252496</v>
      </c>
      <c r="G821" s="8">
        <v>224342</v>
      </c>
      <c r="I821" s="8">
        <v>214526</v>
      </c>
    </row>
    <row r="822" spans="1:9" x14ac:dyDescent="0.2">
      <c r="A822">
        <v>1813202814</v>
      </c>
      <c r="C822" s="7" t="s">
        <v>112</v>
      </c>
      <c r="E822" s="8">
        <v>60000</v>
      </c>
    </row>
    <row r="823" spans="1:9" x14ac:dyDescent="0.2">
      <c r="A823">
        <v>1813203814</v>
      </c>
      <c r="C823" s="7" t="s">
        <v>113</v>
      </c>
      <c r="E823" s="8">
        <v>48120</v>
      </c>
      <c r="G823" s="8">
        <v>57690</v>
      </c>
      <c r="I823" s="8">
        <v>26165</v>
      </c>
    </row>
    <row r="824" spans="1:9" x14ac:dyDescent="0.2">
      <c r="A824">
        <v>1813204814</v>
      </c>
      <c r="C824" s="7" t="s">
        <v>114</v>
      </c>
      <c r="E824" s="8">
        <v>54480</v>
      </c>
      <c r="G824" s="8">
        <v>50000</v>
      </c>
      <c r="I824" s="8">
        <v>69877</v>
      </c>
    </row>
    <row r="825" spans="1:9" x14ac:dyDescent="0.2">
      <c r="A825">
        <v>1813205814</v>
      </c>
      <c r="C825" s="7" t="s">
        <v>115</v>
      </c>
      <c r="E825" s="8">
        <v>8000</v>
      </c>
      <c r="I825" s="8">
        <v>8000</v>
      </c>
    </row>
    <row r="826" spans="1:9" x14ac:dyDescent="0.2">
      <c r="A826">
        <v>1813208814</v>
      </c>
      <c r="C826" s="7" t="s">
        <v>116</v>
      </c>
      <c r="E826" s="8">
        <v>17265</v>
      </c>
      <c r="G826" s="8">
        <v>19792</v>
      </c>
      <c r="I826" s="8">
        <v>24424</v>
      </c>
    </row>
    <row r="827" spans="1:9" x14ac:dyDescent="0.2">
      <c r="A827">
        <v>1813209814</v>
      </c>
      <c r="C827" s="7" t="s">
        <v>117</v>
      </c>
      <c r="E827" s="8">
        <v>90000</v>
      </c>
      <c r="G827" s="8">
        <v>115000</v>
      </c>
      <c r="I827" s="8">
        <v>60077</v>
      </c>
    </row>
    <row r="828" spans="1:9" x14ac:dyDescent="0.2">
      <c r="A828">
        <v>1813210110</v>
      </c>
      <c r="C828" s="7" t="s">
        <v>808</v>
      </c>
      <c r="E828" s="8">
        <v>2293171</v>
      </c>
      <c r="G828" s="8">
        <v>2275808</v>
      </c>
      <c r="I828" s="8">
        <v>1983365</v>
      </c>
    </row>
    <row r="829" spans="1:9" x14ac:dyDescent="0.2">
      <c r="A829">
        <v>1813210320</v>
      </c>
      <c r="C829" s="7" t="s">
        <v>809</v>
      </c>
      <c r="I829" s="8">
        <v>36579</v>
      </c>
    </row>
    <row r="830" spans="1:9" x14ac:dyDescent="0.2">
      <c r="A830">
        <v>1813210814</v>
      </c>
      <c r="C830" s="7" t="s">
        <v>111</v>
      </c>
      <c r="E830" s="8">
        <v>65000</v>
      </c>
      <c r="G830" s="8">
        <v>65120</v>
      </c>
      <c r="I830" s="8">
        <v>29415</v>
      </c>
    </row>
    <row r="831" spans="1:9" x14ac:dyDescent="0.2">
      <c r="A831">
        <v>1813216780</v>
      </c>
      <c r="C831" s="7" t="s">
        <v>810</v>
      </c>
      <c r="I831" s="8">
        <v>89</v>
      </c>
    </row>
    <row r="832" spans="1:9" x14ac:dyDescent="0.2">
      <c r="A832">
        <v>1813221780</v>
      </c>
      <c r="C832" s="7" t="s">
        <v>811</v>
      </c>
      <c r="E832" s="8">
        <v>184000</v>
      </c>
      <c r="G832" s="8">
        <v>84000</v>
      </c>
      <c r="I832" s="8">
        <v>68809</v>
      </c>
    </row>
    <row r="833" spans="1:9" x14ac:dyDescent="0.2">
      <c r="A833">
        <v>1813300110</v>
      </c>
      <c r="C833" s="7" t="s">
        <v>812</v>
      </c>
      <c r="E833" s="8">
        <v>5789243</v>
      </c>
      <c r="G833" s="8">
        <v>6009757</v>
      </c>
      <c r="I833" s="8">
        <v>5740831</v>
      </c>
    </row>
    <row r="834" spans="1:9" x14ac:dyDescent="0.2">
      <c r="A834">
        <v>1813300210</v>
      </c>
      <c r="C834" s="7" t="s">
        <v>813</v>
      </c>
      <c r="I834" s="8">
        <v>-335</v>
      </c>
    </row>
    <row r="835" spans="1:9" x14ac:dyDescent="0.2">
      <c r="A835">
        <v>1813300320</v>
      </c>
      <c r="C835" s="7" t="s">
        <v>708</v>
      </c>
      <c r="I835" s="8">
        <v>36346</v>
      </c>
    </row>
    <row r="836" spans="1:9" x14ac:dyDescent="0.2">
      <c r="A836">
        <v>1813300710</v>
      </c>
      <c r="C836" s="7" t="s">
        <v>123</v>
      </c>
      <c r="E836" s="8">
        <v>16500000</v>
      </c>
      <c r="G836" s="8">
        <v>16160000</v>
      </c>
      <c r="I836" s="8">
        <v>10087403</v>
      </c>
    </row>
    <row r="837" spans="1:9" x14ac:dyDescent="0.2">
      <c r="A837">
        <v>1813300720</v>
      </c>
      <c r="C837" s="7" t="s">
        <v>814</v>
      </c>
      <c r="E837" s="8">
        <v>800000</v>
      </c>
      <c r="G837" s="8">
        <v>620000</v>
      </c>
      <c r="I837" s="8">
        <v>603481</v>
      </c>
    </row>
    <row r="838" spans="1:9" x14ac:dyDescent="0.2">
      <c r="A838">
        <v>1813300760</v>
      </c>
      <c r="C838" s="7" t="s">
        <v>815</v>
      </c>
      <c r="E838" s="8">
        <v>1300000</v>
      </c>
      <c r="G838" s="8">
        <v>1010000</v>
      </c>
      <c r="I838" s="8">
        <v>1099689</v>
      </c>
    </row>
    <row r="839" spans="1:9" x14ac:dyDescent="0.2">
      <c r="A839">
        <v>1813300782</v>
      </c>
      <c r="C839" s="7" t="s">
        <v>816</v>
      </c>
      <c r="E839" s="8">
        <v>115000</v>
      </c>
      <c r="G839" s="8">
        <v>100000</v>
      </c>
      <c r="I839" s="8">
        <v>70443</v>
      </c>
    </row>
    <row r="840" spans="1:9" x14ac:dyDescent="0.2">
      <c r="A840">
        <v>1813300783</v>
      </c>
      <c r="C840" s="7" t="s">
        <v>817</v>
      </c>
      <c r="E840" s="8">
        <v>115000</v>
      </c>
      <c r="G840" s="8">
        <v>100000</v>
      </c>
      <c r="I840" s="8">
        <v>116263</v>
      </c>
    </row>
    <row r="841" spans="1:9" x14ac:dyDescent="0.2">
      <c r="A841">
        <v>1813310110</v>
      </c>
      <c r="C841" s="7" t="s">
        <v>818</v>
      </c>
      <c r="E841" s="8">
        <v>20573370</v>
      </c>
      <c r="G841" s="8">
        <v>18806887</v>
      </c>
      <c r="I841" s="8">
        <v>16451595</v>
      </c>
    </row>
    <row r="842" spans="1:9" x14ac:dyDescent="0.2">
      <c r="A842">
        <v>1813310320</v>
      </c>
      <c r="C842" s="7" t="s">
        <v>819</v>
      </c>
      <c r="I842" s="8">
        <v>32011</v>
      </c>
    </row>
    <row r="843" spans="1:9" x14ac:dyDescent="0.2">
      <c r="A843">
        <v>1813310430</v>
      </c>
      <c r="C843" s="7" t="s">
        <v>820</v>
      </c>
      <c r="E843" s="8">
        <v>70000</v>
      </c>
      <c r="G843" s="8">
        <v>90000</v>
      </c>
      <c r="I843" s="8">
        <v>61195</v>
      </c>
    </row>
    <row r="844" spans="1:9" x14ac:dyDescent="0.2">
      <c r="A844">
        <v>1813310782</v>
      </c>
      <c r="C844" s="7" t="s">
        <v>821</v>
      </c>
      <c r="E844" s="8">
        <v>30000</v>
      </c>
      <c r="G844" s="8">
        <v>30000</v>
      </c>
      <c r="I844" s="8">
        <v>38343</v>
      </c>
    </row>
    <row r="845" spans="1:9" x14ac:dyDescent="0.2">
      <c r="A845">
        <v>1813320110</v>
      </c>
      <c r="C845" s="7" t="s">
        <v>822</v>
      </c>
      <c r="E845" s="8">
        <v>19658166</v>
      </c>
      <c r="G845" s="8">
        <v>17812606</v>
      </c>
      <c r="I845" s="8">
        <v>14450764</v>
      </c>
    </row>
    <row r="846" spans="1:9" x14ac:dyDescent="0.2">
      <c r="A846">
        <v>1813320320</v>
      </c>
      <c r="C846" s="7" t="s">
        <v>823</v>
      </c>
      <c r="I846" s="8">
        <v>9501</v>
      </c>
    </row>
    <row r="847" spans="1:9" x14ac:dyDescent="0.2">
      <c r="A847">
        <v>1813320750</v>
      </c>
      <c r="C847" s="7" t="s">
        <v>824</v>
      </c>
      <c r="E847" s="8">
        <v>1825000</v>
      </c>
      <c r="G847" s="8">
        <v>1750000</v>
      </c>
      <c r="I847" s="8">
        <v>1790953</v>
      </c>
    </row>
    <row r="848" spans="1:9" x14ac:dyDescent="0.2">
      <c r="A848">
        <v>1813320751</v>
      </c>
      <c r="C848" s="7" t="s">
        <v>825</v>
      </c>
      <c r="E848" s="8">
        <v>400000</v>
      </c>
      <c r="G848" s="8">
        <v>350000</v>
      </c>
      <c r="I848" s="8">
        <v>278351</v>
      </c>
    </row>
    <row r="849" spans="1:9" x14ac:dyDescent="0.2">
      <c r="A849">
        <v>1813320921</v>
      </c>
      <c r="C849" s="7" t="s">
        <v>126</v>
      </c>
      <c r="E849" s="8">
        <v>180000</v>
      </c>
      <c r="G849" s="8">
        <v>210000</v>
      </c>
      <c r="I849" s="8">
        <v>116937</v>
      </c>
    </row>
    <row r="850" spans="1:9" x14ac:dyDescent="0.2">
      <c r="A850">
        <v>1813330921</v>
      </c>
      <c r="C850" s="7" t="s">
        <v>826</v>
      </c>
      <c r="E850" s="8">
        <v>319900</v>
      </c>
      <c r="G850" s="8">
        <v>615000</v>
      </c>
    </row>
    <row r="851" spans="1:9" x14ac:dyDescent="0.2">
      <c r="A851">
        <v>1813400110</v>
      </c>
      <c r="C851" s="7" t="s">
        <v>827</v>
      </c>
      <c r="E851" s="8">
        <v>570734</v>
      </c>
      <c r="G851" s="8">
        <v>533295</v>
      </c>
      <c r="I851" s="8">
        <v>428325</v>
      </c>
    </row>
    <row r="852" spans="1:9" x14ac:dyDescent="0.2">
      <c r="A852">
        <v>1813400920</v>
      </c>
      <c r="C852" s="7" t="s">
        <v>828</v>
      </c>
      <c r="E852" s="8">
        <v>65000</v>
      </c>
      <c r="G852" s="8">
        <v>65000</v>
      </c>
      <c r="I852" s="8">
        <v>60795</v>
      </c>
    </row>
    <row r="853" spans="1:9" x14ac:dyDescent="0.2">
      <c r="A853">
        <v>1813500750</v>
      </c>
      <c r="C853" s="7" t="s">
        <v>829</v>
      </c>
      <c r="E853" s="8">
        <v>1650000</v>
      </c>
      <c r="G853" s="8">
        <v>1965000</v>
      </c>
      <c r="I853" s="8">
        <v>2884069</v>
      </c>
    </row>
    <row r="854" spans="1:9" x14ac:dyDescent="0.2">
      <c r="A854">
        <v>1813500760</v>
      </c>
      <c r="C854" s="7" t="s">
        <v>830</v>
      </c>
      <c r="E854" s="8">
        <v>4900000</v>
      </c>
      <c r="G854" s="8">
        <v>3838000</v>
      </c>
      <c r="I854" s="8">
        <v>3419961</v>
      </c>
    </row>
    <row r="855" spans="1:9" x14ac:dyDescent="0.2">
      <c r="A855">
        <v>1813500761</v>
      </c>
      <c r="C855" s="7" t="s">
        <v>831</v>
      </c>
      <c r="E855" s="8">
        <v>135000</v>
      </c>
      <c r="G855" s="8">
        <v>120000</v>
      </c>
      <c r="I855" s="8">
        <v>92748</v>
      </c>
    </row>
    <row r="856" spans="1:9" x14ac:dyDescent="0.2">
      <c r="A856">
        <v>1813700780</v>
      </c>
      <c r="C856" s="7" t="s">
        <v>832</v>
      </c>
      <c r="E856" s="8">
        <v>850000</v>
      </c>
      <c r="G856" s="8">
        <v>1100000</v>
      </c>
      <c r="I856" s="8">
        <v>1021647</v>
      </c>
    </row>
    <row r="857" spans="1:9" x14ac:dyDescent="0.2">
      <c r="A857">
        <v>1813700790</v>
      </c>
      <c r="C857" s="7" t="s">
        <v>833</v>
      </c>
      <c r="I857" s="8">
        <v>5550</v>
      </c>
    </row>
    <row r="858" spans="1:9" x14ac:dyDescent="0.2">
      <c r="A858">
        <v>1813800110</v>
      </c>
      <c r="C858" s="7" t="s">
        <v>834</v>
      </c>
      <c r="I858" s="8">
        <v>-4103</v>
      </c>
    </row>
    <row r="859" spans="1:9" x14ac:dyDescent="0.2">
      <c r="A859">
        <v>1813800750</v>
      </c>
      <c r="C859" s="7" t="s">
        <v>835</v>
      </c>
      <c r="E859" s="8">
        <v>660000</v>
      </c>
      <c r="G859" s="8">
        <v>655000</v>
      </c>
      <c r="I859" s="8">
        <v>810418</v>
      </c>
    </row>
    <row r="860" spans="1:9" x14ac:dyDescent="0.2">
      <c r="A860">
        <v>1813930110</v>
      </c>
      <c r="C860" s="7" t="s">
        <v>836</v>
      </c>
      <c r="E860" s="8">
        <v>3000000</v>
      </c>
    </row>
    <row r="861" spans="1:9" x14ac:dyDescent="0.2">
      <c r="A861">
        <v>1813930920</v>
      </c>
      <c r="C861" s="7" t="s">
        <v>139</v>
      </c>
      <c r="E861" s="8">
        <v>24400094</v>
      </c>
      <c r="G861" s="8">
        <v>124400</v>
      </c>
      <c r="I861" s="8">
        <v>11700</v>
      </c>
    </row>
    <row r="862" spans="1:9" x14ac:dyDescent="0.2">
      <c r="A862">
        <v>1813930921</v>
      </c>
      <c r="C862" s="7" t="s">
        <v>837</v>
      </c>
      <c r="E862" s="8">
        <v>300000</v>
      </c>
      <c r="G862" s="8">
        <v>600000</v>
      </c>
      <c r="I862" s="8">
        <v>120226</v>
      </c>
    </row>
    <row r="863" spans="1:9" x14ac:dyDescent="0.2">
      <c r="A863">
        <v>1813930922</v>
      </c>
      <c r="C863" s="7" t="s">
        <v>141</v>
      </c>
      <c r="E863" s="9">
        <v>9215101</v>
      </c>
      <c r="G863" s="9"/>
      <c r="I863" s="9"/>
    </row>
    <row r="864" spans="1:9" s="10" customFormat="1" ht="15" x14ac:dyDescent="0.25">
      <c r="C864" s="11" t="s">
        <v>838</v>
      </c>
      <c r="E864" s="12">
        <f>SUM(E799:E863)</f>
        <v>142338449</v>
      </c>
      <c r="G864" s="12">
        <f t="shared" ref="G864:I864" si="112">SUM(G799:G863)</f>
        <v>99972831</v>
      </c>
      <c r="I864" s="12">
        <f t="shared" si="112"/>
        <v>83048554</v>
      </c>
    </row>
    <row r="865" spans="1:9" x14ac:dyDescent="0.2">
      <c r="A865">
        <v>1814000810</v>
      </c>
      <c r="C865" s="7" t="s">
        <v>839</v>
      </c>
      <c r="E865" s="8">
        <v>800000</v>
      </c>
      <c r="G865" s="8">
        <v>1150000</v>
      </c>
      <c r="I865" s="8">
        <v>500000</v>
      </c>
    </row>
    <row r="866" spans="1:9" x14ac:dyDescent="0.2">
      <c r="A866">
        <v>1814000811</v>
      </c>
      <c r="C866" s="7" t="s">
        <v>840</v>
      </c>
      <c r="E866" s="8">
        <v>776269</v>
      </c>
      <c r="G866" s="8">
        <v>688333</v>
      </c>
      <c r="I866" s="8">
        <v>713696</v>
      </c>
    </row>
    <row r="867" spans="1:9" x14ac:dyDescent="0.2">
      <c r="A867">
        <v>1814000812</v>
      </c>
      <c r="C867" s="7" t="s">
        <v>841</v>
      </c>
      <c r="E867" s="8">
        <v>280000</v>
      </c>
      <c r="G867" s="8">
        <v>330000</v>
      </c>
    </row>
    <row r="868" spans="1:9" x14ac:dyDescent="0.2">
      <c r="A868">
        <v>1814100110</v>
      </c>
      <c r="C868" s="7" t="s">
        <v>842</v>
      </c>
      <c r="I868" s="8">
        <v>266566</v>
      </c>
    </row>
    <row r="869" spans="1:9" x14ac:dyDescent="0.2">
      <c r="A869">
        <v>1814200110</v>
      </c>
      <c r="C869" s="7" t="s">
        <v>843</v>
      </c>
      <c r="E869" s="9"/>
      <c r="G869" s="9"/>
      <c r="I869" s="9">
        <v>754040</v>
      </c>
    </row>
    <row r="870" spans="1:9" s="10" customFormat="1" ht="15" x14ac:dyDescent="0.25">
      <c r="C870" s="11" t="s">
        <v>844</v>
      </c>
      <c r="E870" s="12">
        <f>SUM(E865:E869)</f>
        <v>1856269</v>
      </c>
      <c r="G870" s="12">
        <f t="shared" ref="G870:I870" si="113">SUM(G865:G869)</f>
        <v>2168333</v>
      </c>
      <c r="I870" s="12">
        <f t="shared" si="113"/>
        <v>2234302</v>
      </c>
    </row>
    <row r="871" spans="1:9" x14ac:dyDescent="0.2">
      <c r="A871">
        <v>1815000840</v>
      </c>
      <c r="C871" s="7" t="s">
        <v>845</v>
      </c>
      <c r="E871" s="8">
        <v>660000</v>
      </c>
      <c r="G871" s="8">
        <v>660000</v>
      </c>
      <c r="I871" s="8">
        <v>604134</v>
      </c>
    </row>
    <row r="872" spans="1:9" x14ac:dyDescent="0.2">
      <c r="A872">
        <v>1815511780</v>
      </c>
      <c r="C872" s="7" t="s">
        <v>846</v>
      </c>
      <c r="E872" s="8">
        <v>4000</v>
      </c>
      <c r="G872" s="8">
        <v>5000</v>
      </c>
      <c r="I872" s="8">
        <v>21720</v>
      </c>
    </row>
    <row r="873" spans="1:9" x14ac:dyDescent="0.2">
      <c r="A873">
        <v>1815523110</v>
      </c>
      <c r="C873" s="7" t="s">
        <v>847</v>
      </c>
      <c r="E873" s="9"/>
      <c r="G873" s="9">
        <v>22539</v>
      </c>
      <c r="I873" s="9">
        <v>16198</v>
      </c>
    </row>
    <row r="874" spans="1:9" s="10" customFormat="1" ht="15" x14ac:dyDescent="0.25">
      <c r="C874" s="11" t="s">
        <v>848</v>
      </c>
      <c r="E874" s="12">
        <f>SUM(E871:E873)</f>
        <v>664000</v>
      </c>
      <c r="G874" s="12">
        <f t="shared" ref="G874:I874" si="114">SUM(G871:G873)</f>
        <v>687539</v>
      </c>
      <c r="I874" s="12">
        <f t="shared" si="114"/>
        <v>642052</v>
      </c>
    </row>
    <row r="875" spans="1:9" x14ac:dyDescent="0.2">
      <c r="A875">
        <v>1817000110</v>
      </c>
      <c r="C875" s="7" t="s">
        <v>849</v>
      </c>
      <c r="E875" s="8">
        <v>804140</v>
      </c>
      <c r="G875" s="8">
        <v>928348</v>
      </c>
      <c r="I875" s="8">
        <v>767961</v>
      </c>
    </row>
    <row r="876" spans="1:9" x14ac:dyDescent="0.2">
      <c r="A876">
        <v>1817100755</v>
      </c>
      <c r="C876" s="7" t="s">
        <v>850</v>
      </c>
      <c r="E876" s="8">
        <v>7000000</v>
      </c>
      <c r="G876" s="8">
        <v>6060000</v>
      </c>
      <c r="I876" s="8">
        <v>5989600</v>
      </c>
    </row>
    <row r="877" spans="1:9" x14ac:dyDescent="0.2">
      <c r="A877">
        <v>1817200110</v>
      </c>
      <c r="C877" s="7" t="s">
        <v>851</v>
      </c>
      <c r="E877" s="8">
        <v>228855</v>
      </c>
      <c r="G877" s="8">
        <v>201478</v>
      </c>
      <c r="I877" s="8">
        <v>193969</v>
      </c>
    </row>
    <row r="878" spans="1:9" x14ac:dyDescent="0.2">
      <c r="A878">
        <v>1817200720</v>
      </c>
      <c r="C878" s="7" t="s">
        <v>852</v>
      </c>
      <c r="E878" s="8">
        <v>1000</v>
      </c>
      <c r="G878" s="8">
        <v>3000</v>
      </c>
      <c r="I878" s="8">
        <v>1744</v>
      </c>
    </row>
    <row r="879" spans="1:9" x14ac:dyDescent="0.2">
      <c r="A879">
        <v>1817300110</v>
      </c>
      <c r="C879" s="7" t="s">
        <v>853</v>
      </c>
      <c r="E879" s="8">
        <v>4322729</v>
      </c>
      <c r="G879" s="8">
        <v>4117257</v>
      </c>
      <c r="I879" s="8">
        <v>3112261</v>
      </c>
    </row>
    <row r="880" spans="1:9" x14ac:dyDescent="0.2">
      <c r="A880">
        <v>1817300320</v>
      </c>
      <c r="C880" s="7" t="s">
        <v>854</v>
      </c>
      <c r="I880" s="8">
        <v>2161</v>
      </c>
    </row>
    <row r="881" spans="1:9" x14ac:dyDescent="0.2">
      <c r="A881">
        <v>1817300680</v>
      </c>
      <c r="C881" s="7" t="s">
        <v>855</v>
      </c>
      <c r="E881" s="8">
        <v>200000</v>
      </c>
      <c r="G881" s="8">
        <v>200000</v>
      </c>
      <c r="I881" s="8">
        <v>102842</v>
      </c>
    </row>
    <row r="882" spans="1:9" x14ac:dyDescent="0.2">
      <c r="A882">
        <v>1817300720</v>
      </c>
      <c r="C882" s="7" t="s">
        <v>856</v>
      </c>
      <c r="E882" s="8">
        <v>12000</v>
      </c>
      <c r="G882" s="8">
        <v>10000</v>
      </c>
      <c r="I882" s="8">
        <v>10672</v>
      </c>
    </row>
    <row r="883" spans="1:9" x14ac:dyDescent="0.2">
      <c r="A883">
        <v>1817500780</v>
      </c>
      <c r="C883" s="7" t="s">
        <v>857</v>
      </c>
      <c r="E883" s="8">
        <v>550000</v>
      </c>
      <c r="G883" s="8">
        <v>780000</v>
      </c>
      <c r="I883" s="8">
        <v>743269</v>
      </c>
    </row>
    <row r="884" spans="1:9" x14ac:dyDescent="0.2">
      <c r="A884">
        <v>1817600110</v>
      </c>
      <c r="C884" s="7" t="s">
        <v>858</v>
      </c>
      <c r="E884" s="8">
        <v>105329</v>
      </c>
      <c r="G884" s="8">
        <v>116663</v>
      </c>
      <c r="I884" s="8">
        <v>47711</v>
      </c>
    </row>
    <row r="885" spans="1:9" x14ac:dyDescent="0.2">
      <c r="A885">
        <v>1817600780</v>
      </c>
      <c r="C885" s="7" t="s">
        <v>859</v>
      </c>
      <c r="E885" s="8">
        <v>400000</v>
      </c>
      <c r="G885" s="8">
        <v>490000</v>
      </c>
      <c r="I885" s="8">
        <v>129116</v>
      </c>
    </row>
    <row r="886" spans="1:9" x14ac:dyDescent="0.2">
      <c r="A886">
        <v>1817600781</v>
      </c>
      <c r="C886" s="7" t="s">
        <v>860</v>
      </c>
      <c r="E886" s="8">
        <v>120000</v>
      </c>
      <c r="G886" s="8">
        <v>100000</v>
      </c>
      <c r="I886" s="8">
        <v>89500</v>
      </c>
    </row>
    <row r="887" spans="1:9" x14ac:dyDescent="0.2">
      <c r="A887">
        <v>1817600782</v>
      </c>
      <c r="C887" s="7" t="s">
        <v>861</v>
      </c>
      <c r="E887" s="8">
        <v>150000</v>
      </c>
      <c r="G887" s="8">
        <v>129000</v>
      </c>
      <c r="I887" s="8">
        <v>73319</v>
      </c>
    </row>
    <row r="888" spans="1:9" x14ac:dyDescent="0.2">
      <c r="A888">
        <v>1817620110</v>
      </c>
      <c r="C888" s="7" t="s">
        <v>862</v>
      </c>
      <c r="E888" s="8">
        <v>299212</v>
      </c>
      <c r="G888" s="8">
        <v>316171</v>
      </c>
      <c r="I888" s="8">
        <v>273849</v>
      </c>
    </row>
    <row r="889" spans="1:9" x14ac:dyDescent="0.2">
      <c r="A889">
        <v>1817620780</v>
      </c>
      <c r="C889" s="7" t="s">
        <v>863</v>
      </c>
      <c r="E889" s="8">
        <v>90000</v>
      </c>
      <c r="G889" s="8">
        <v>90000</v>
      </c>
      <c r="I889" s="8">
        <v>109541</v>
      </c>
    </row>
    <row r="890" spans="1:9" x14ac:dyDescent="0.2">
      <c r="A890">
        <v>1817700110</v>
      </c>
      <c r="C890" s="7" t="s">
        <v>864</v>
      </c>
      <c r="E890" s="8">
        <v>728623</v>
      </c>
      <c r="G890" s="8">
        <v>645531</v>
      </c>
      <c r="I890" s="8">
        <v>570224</v>
      </c>
    </row>
    <row r="891" spans="1:9" x14ac:dyDescent="0.2">
      <c r="A891">
        <v>1817800110</v>
      </c>
      <c r="C891" s="7" t="s">
        <v>865</v>
      </c>
      <c r="E891" s="8">
        <v>6478964</v>
      </c>
      <c r="G891" s="8">
        <v>5945484</v>
      </c>
      <c r="I891" s="8">
        <v>5610203</v>
      </c>
    </row>
    <row r="892" spans="1:9" x14ac:dyDescent="0.2">
      <c r="A892">
        <v>1817800320</v>
      </c>
      <c r="C892" s="7" t="s">
        <v>866</v>
      </c>
      <c r="I892" s="8">
        <v>22878</v>
      </c>
    </row>
    <row r="893" spans="1:9" x14ac:dyDescent="0.2">
      <c r="A893">
        <v>1817800710</v>
      </c>
      <c r="C893" s="7" t="s">
        <v>867</v>
      </c>
      <c r="E893" s="8">
        <v>4800000</v>
      </c>
      <c r="G893" s="8">
        <v>5050000</v>
      </c>
      <c r="I893" s="8">
        <v>2845568</v>
      </c>
    </row>
    <row r="894" spans="1:9" x14ac:dyDescent="0.2">
      <c r="A894">
        <v>1817900780</v>
      </c>
      <c r="C894" s="7" t="s">
        <v>155</v>
      </c>
      <c r="E894" s="8">
        <v>100000</v>
      </c>
      <c r="G894" s="8">
        <v>100000</v>
      </c>
      <c r="I894" s="8">
        <v>56032</v>
      </c>
    </row>
    <row r="895" spans="1:9" x14ac:dyDescent="0.2">
      <c r="A895">
        <v>1817910110</v>
      </c>
      <c r="C895" s="7" t="s">
        <v>868</v>
      </c>
      <c r="E895" s="8">
        <v>1709496</v>
      </c>
      <c r="G895" s="8">
        <v>1644315</v>
      </c>
      <c r="I895" s="8">
        <v>1538839</v>
      </c>
    </row>
    <row r="896" spans="1:9" x14ac:dyDescent="0.2">
      <c r="A896">
        <v>1817910720</v>
      </c>
      <c r="C896" s="7" t="s">
        <v>869</v>
      </c>
      <c r="I896" s="8">
        <v>297</v>
      </c>
    </row>
    <row r="897" spans="1:9" x14ac:dyDescent="0.2">
      <c r="A897">
        <v>1817910780</v>
      </c>
      <c r="C897" s="7" t="s">
        <v>870</v>
      </c>
      <c r="E897" s="8">
        <v>110000</v>
      </c>
      <c r="G897" s="8">
        <v>109000</v>
      </c>
      <c r="I897" s="8">
        <v>79860</v>
      </c>
    </row>
    <row r="898" spans="1:9" x14ac:dyDescent="0.2">
      <c r="A898">
        <v>1817911110</v>
      </c>
      <c r="C898" s="7" t="s">
        <v>871</v>
      </c>
      <c r="E898" s="9"/>
      <c r="G898" s="9">
        <v>160000</v>
      </c>
      <c r="I898" s="9"/>
    </row>
    <row r="899" spans="1:9" s="10" customFormat="1" ht="15" x14ac:dyDescent="0.25">
      <c r="C899" s="11" t="s">
        <v>872</v>
      </c>
      <c r="E899" s="12">
        <f>SUM(E875:E898)</f>
        <v>28210348</v>
      </c>
      <c r="G899" s="12">
        <f t="shared" ref="G899:I899" si="115">SUM(G875:G898)</f>
        <v>27196247</v>
      </c>
      <c r="I899" s="12">
        <f t="shared" si="115"/>
        <v>22371416</v>
      </c>
    </row>
    <row r="900" spans="1:9" x14ac:dyDescent="0.2">
      <c r="A900">
        <v>1819999997</v>
      </c>
      <c r="C900" s="7" t="s">
        <v>873</v>
      </c>
      <c r="G900" s="8">
        <v>190000</v>
      </c>
      <c r="I900" s="8">
        <v>84880</v>
      </c>
    </row>
    <row r="901" spans="1:9" x14ac:dyDescent="0.2">
      <c r="A901">
        <v>1819999999</v>
      </c>
      <c r="C901" s="7" t="s">
        <v>874</v>
      </c>
      <c r="E901" s="9">
        <v>1200000</v>
      </c>
      <c r="G901" s="9">
        <v>1502000</v>
      </c>
      <c r="I901" s="9">
        <v>901169</v>
      </c>
    </row>
    <row r="902" spans="1:9" s="10" customFormat="1" ht="15" x14ac:dyDescent="0.25">
      <c r="C902" s="11" t="s">
        <v>875</v>
      </c>
      <c r="E902" s="14">
        <f>SUM(E900:E901)</f>
        <v>1200000</v>
      </c>
      <c r="G902" s="14">
        <f t="shared" ref="G902:I902" si="116">SUM(G900:G901)</f>
        <v>1692000</v>
      </c>
      <c r="I902" s="14">
        <f t="shared" si="116"/>
        <v>986049</v>
      </c>
    </row>
    <row r="903" spans="1:9" s="10" customFormat="1" ht="15.75" thickBot="1" x14ac:dyDescent="0.3">
      <c r="C903" s="11" t="s">
        <v>876</v>
      </c>
      <c r="E903" s="15">
        <f>E776+E798+E864+E870+E874+E899+E902</f>
        <v>232887286</v>
      </c>
      <c r="G903" s="15">
        <f t="shared" ref="G903" si="117">G776+G798+G864+G870+G874+G899+G902</f>
        <v>190373515</v>
      </c>
      <c r="I903" s="15">
        <f t="shared" ref="I903" si="118">I776+I798+I864+I870+I874+I899+I902</f>
        <v>164409487</v>
      </c>
    </row>
    <row r="904" spans="1:9" x14ac:dyDescent="0.2">
      <c r="A904">
        <v>1823000110</v>
      </c>
      <c r="C904" s="7" t="s">
        <v>877</v>
      </c>
      <c r="E904" s="8">
        <v>1490768</v>
      </c>
      <c r="G904" s="8">
        <v>1458862</v>
      </c>
      <c r="I904" s="8">
        <v>1303373</v>
      </c>
    </row>
    <row r="905" spans="1:9" x14ac:dyDescent="0.2">
      <c r="A905">
        <v>1823000431</v>
      </c>
      <c r="C905" s="7" t="s">
        <v>478</v>
      </c>
      <c r="E905" s="8">
        <v>710000</v>
      </c>
      <c r="G905" s="8">
        <v>710000</v>
      </c>
      <c r="I905" s="8">
        <v>691029</v>
      </c>
    </row>
    <row r="906" spans="1:9" x14ac:dyDescent="0.2">
      <c r="A906">
        <v>1823000783</v>
      </c>
      <c r="C906" s="7" t="s">
        <v>878</v>
      </c>
      <c r="E906" s="8">
        <v>96000</v>
      </c>
      <c r="G906" s="8">
        <v>96000</v>
      </c>
      <c r="I906" s="8">
        <v>91498</v>
      </c>
    </row>
    <row r="907" spans="1:9" x14ac:dyDescent="0.2">
      <c r="A907">
        <v>1823000784</v>
      </c>
      <c r="C907" s="7" t="s">
        <v>879</v>
      </c>
      <c r="E907" s="9"/>
      <c r="G907" s="9">
        <v>832000</v>
      </c>
      <c r="I907" s="9">
        <v>820392</v>
      </c>
    </row>
    <row r="908" spans="1:9" s="10" customFormat="1" ht="15" x14ac:dyDescent="0.25">
      <c r="C908" s="11" t="s">
        <v>880</v>
      </c>
      <c r="E908" s="12">
        <f>SUM(E904:E907)</f>
        <v>2296768</v>
      </c>
      <c r="G908" s="12">
        <f t="shared" ref="G908:I908" si="119">SUM(G904:G907)</f>
        <v>3096862</v>
      </c>
      <c r="I908" s="12">
        <f t="shared" si="119"/>
        <v>2906292</v>
      </c>
    </row>
    <row r="909" spans="1:9" x14ac:dyDescent="0.2">
      <c r="A909">
        <v>1824000870</v>
      </c>
      <c r="C909" s="7" t="s">
        <v>881</v>
      </c>
      <c r="E909" s="16">
        <v>2262552</v>
      </c>
      <c r="G909" s="16">
        <v>2262552</v>
      </c>
      <c r="I909" s="16">
        <v>2262552</v>
      </c>
    </row>
    <row r="910" spans="1:9" x14ac:dyDescent="0.2">
      <c r="A910">
        <v>1825200110</v>
      </c>
      <c r="C910" s="7" t="s">
        <v>882</v>
      </c>
      <c r="E910" s="8">
        <v>91306</v>
      </c>
      <c r="G910" s="8">
        <v>84895</v>
      </c>
      <c r="I910" s="8">
        <v>82844</v>
      </c>
    </row>
    <row r="911" spans="1:9" x14ac:dyDescent="0.2">
      <c r="A911">
        <v>1825200320</v>
      </c>
      <c r="C911" s="7" t="s">
        <v>883</v>
      </c>
      <c r="I911" s="8">
        <v>22955</v>
      </c>
    </row>
    <row r="912" spans="1:9" x14ac:dyDescent="0.2">
      <c r="A912">
        <v>1825200440</v>
      </c>
      <c r="C912" s="7" t="s">
        <v>884</v>
      </c>
      <c r="E912" s="8">
        <v>17599</v>
      </c>
      <c r="G912" s="8">
        <v>52798</v>
      </c>
      <c r="I912" s="8">
        <v>174974</v>
      </c>
    </row>
    <row r="913" spans="1:9" x14ac:dyDescent="0.2">
      <c r="A913">
        <v>1825200540</v>
      </c>
      <c r="C913" s="7" t="s">
        <v>885</v>
      </c>
      <c r="E913" s="8">
        <v>600</v>
      </c>
      <c r="G913" s="8">
        <v>600</v>
      </c>
      <c r="I913" s="8">
        <v>414</v>
      </c>
    </row>
    <row r="914" spans="1:9" x14ac:dyDescent="0.2">
      <c r="A914">
        <v>1825200780</v>
      </c>
      <c r="C914" s="7" t="s">
        <v>886</v>
      </c>
      <c r="E914" s="9">
        <v>1350000</v>
      </c>
      <c r="G914" s="9">
        <v>1350000</v>
      </c>
      <c r="I914" s="9">
        <v>1452111</v>
      </c>
    </row>
    <row r="915" spans="1:9" s="10" customFormat="1" ht="15" x14ac:dyDescent="0.25">
      <c r="C915" s="11" t="s">
        <v>887</v>
      </c>
      <c r="E915" s="12">
        <f>SUM(E910:E914)</f>
        <v>1459505</v>
      </c>
      <c r="G915" s="12">
        <f t="shared" ref="G915:I915" si="120">SUM(G910:G914)</f>
        <v>1488293</v>
      </c>
      <c r="I915" s="12">
        <f t="shared" si="120"/>
        <v>1733298</v>
      </c>
    </row>
    <row r="916" spans="1:9" x14ac:dyDescent="0.2">
      <c r="A916">
        <v>1826200110</v>
      </c>
      <c r="C916" s="7" t="s">
        <v>888</v>
      </c>
      <c r="E916" s="8">
        <v>12572</v>
      </c>
      <c r="I916" s="8">
        <v>38397</v>
      </c>
    </row>
    <row r="917" spans="1:9" x14ac:dyDescent="0.2">
      <c r="A917">
        <v>1826200320</v>
      </c>
      <c r="C917" s="7" t="s">
        <v>889</v>
      </c>
      <c r="I917" s="8">
        <v>14375</v>
      </c>
    </row>
    <row r="918" spans="1:9" x14ac:dyDescent="0.2">
      <c r="A918">
        <v>1826200430</v>
      </c>
      <c r="C918" s="7" t="s">
        <v>890</v>
      </c>
      <c r="E918" s="8">
        <v>22000</v>
      </c>
      <c r="G918" s="8">
        <v>39000</v>
      </c>
      <c r="I918" s="8">
        <v>44380</v>
      </c>
    </row>
    <row r="919" spans="1:9" x14ac:dyDescent="0.2">
      <c r="A919">
        <v>1826200432</v>
      </c>
      <c r="C919" s="7" t="s">
        <v>891</v>
      </c>
      <c r="E919" s="8">
        <v>18000</v>
      </c>
    </row>
    <row r="920" spans="1:9" x14ac:dyDescent="0.2">
      <c r="A920">
        <v>1826200440</v>
      </c>
      <c r="C920" s="7" t="s">
        <v>892</v>
      </c>
      <c r="E920" s="8">
        <v>47081</v>
      </c>
      <c r="G920" s="8">
        <v>141244</v>
      </c>
      <c r="I920" s="8">
        <v>467432</v>
      </c>
    </row>
    <row r="921" spans="1:9" x14ac:dyDescent="0.2">
      <c r="A921">
        <v>1826200781</v>
      </c>
      <c r="C921" s="7" t="s">
        <v>893</v>
      </c>
      <c r="E921" s="8">
        <v>37000</v>
      </c>
      <c r="G921" s="8">
        <v>37000</v>
      </c>
      <c r="I921" s="8">
        <v>135066</v>
      </c>
    </row>
    <row r="922" spans="1:9" x14ac:dyDescent="0.2">
      <c r="A922">
        <v>1826300110</v>
      </c>
      <c r="C922" s="7" t="s">
        <v>894</v>
      </c>
      <c r="E922" s="8">
        <v>213837</v>
      </c>
      <c r="G922" s="8">
        <v>206174</v>
      </c>
      <c r="I922" s="8">
        <v>155103</v>
      </c>
    </row>
    <row r="923" spans="1:9" x14ac:dyDescent="0.2">
      <c r="A923">
        <v>1826300431</v>
      </c>
      <c r="C923" s="7" t="s">
        <v>895</v>
      </c>
      <c r="E923" s="8">
        <v>15500</v>
      </c>
      <c r="G923" s="8">
        <v>15500</v>
      </c>
      <c r="I923" s="8">
        <v>15161</v>
      </c>
    </row>
    <row r="924" spans="1:9" x14ac:dyDescent="0.2">
      <c r="A924">
        <v>1826300780</v>
      </c>
      <c r="C924" s="7" t="s">
        <v>171</v>
      </c>
      <c r="E924" s="8">
        <v>30000</v>
      </c>
      <c r="G924" s="8">
        <v>39000</v>
      </c>
      <c r="I924" s="8">
        <v>4917</v>
      </c>
    </row>
    <row r="925" spans="1:9" x14ac:dyDescent="0.2">
      <c r="A925">
        <v>1826500110</v>
      </c>
      <c r="C925" s="7" t="s">
        <v>896</v>
      </c>
      <c r="E925" s="8">
        <v>510581</v>
      </c>
      <c r="G925" s="8">
        <v>320108</v>
      </c>
      <c r="I925" s="8">
        <v>301276</v>
      </c>
    </row>
    <row r="926" spans="1:9" x14ac:dyDescent="0.2">
      <c r="A926">
        <v>1826500430</v>
      </c>
      <c r="C926" s="7" t="s">
        <v>897</v>
      </c>
      <c r="E926" s="8">
        <v>50000</v>
      </c>
      <c r="G926" s="8">
        <v>78000</v>
      </c>
      <c r="I926" s="8">
        <v>75215</v>
      </c>
    </row>
    <row r="927" spans="1:9" x14ac:dyDescent="0.2">
      <c r="A927">
        <v>1826500432</v>
      </c>
      <c r="C927" s="7" t="s">
        <v>898</v>
      </c>
      <c r="E927" s="8">
        <v>25000</v>
      </c>
    </row>
    <row r="928" spans="1:9" x14ac:dyDescent="0.2">
      <c r="A928">
        <v>1826500440</v>
      </c>
      <c r="C928" s="7" t="s">
        <v>899</v>
      </c>
      <c r="E928" s="8">
        <v>11210</v>
      </c>
      <c r="G928" s="8">
        <v>33629</v>
      </c>
      <c r="I928" s="8">
        <v>111484</v>
      </c>
    </row>
    <row r="929" spans="1:9" x14ac:dyDescent="0.2">
      <c r="A929">
        <v>1826500720</v>
      </c>
      <c r="C929" s="7" t="s">
        <v>900</v>
      </c>
      <c r="E929" s="8">
        <v>42000</v>
      </c>
      <c r="G929" s="8">
        <v>40000</v>
      </c>
      <c r="I929" s="8">
        <v>31295</v>
      </c>
    </row>
    <row r="930" spans="1:9" x14ac:dyDescent="0.2">
      <c r="A930">
        <v>1826500780</v>
      </c>
      <c r="C930" s="7" t="s">
        <v>901</v>
      </c>
      <c r="E930" s="9">
        <v>210000</v>
      </c>
      <c r="G930" s="9">
        <v>200000</v>
      </c>
      <c r="I930" s="9">
        <v>167326</v>
      </c>
    </row>
    <row r="931" spans="1:9" s="10" customFormat="1" ht="15" x14ac:dyDescent="0.25">
      <c r="C931" s="11" t="s">
        <v>902</v>
      </c>
      <c r="E931" s="12">
        <f>SUM(E916:E930)</f>
        <v>1244781</v>
      </c>
      <c r="G931" s="12">
        <f t="shared" ref="G931:I931" si="121">SUM(G916:G930)</f>
        <v>1149655</v>
      </c>
      <c r="I931" s="12">
        <f t="shared" si="121"/>
        <v>1561427</v>
      </c>
    </row>
    <row r="932" spans="1:9" x14ac:dyDescent="0.2">
      <c r="A932">
        <v>1828000780</v>
      </c>
      <c r="C932" s="7" t="s">
        <v>903</v>
      </c>
      <c r="E932" s="8">
        <v>253000</v>
      </c>
      <c r="G932" s="8">
        <v>253000</v>
      </c>
      <c r="I932" s="8">
        <v>256212</v>
      </c>
    </row>
    <row r="933" spans="1:9" x14ac:dyDescent="0.2">
      <c r="A933">
        <v>1828000820</v>
      </c>
      <c r="C933" s="7" t="s">
        <v>904</v>
      </c>
      <c r="E933" s="8">
        <v>340000</v>
      </c>
      <c r="G933" s="8">
        <v>340000</v>
      </c>
      <c r="I933" s="8">
        <v>67383</v>
      </c>
    </row>
    <row r="934" spans="1:9" x14ac:dyDescent="0.2">
      <c r="A934">
        <v>1828100785</v>
      </c>
      <c r="C934" s="7" t="s">
        <v>178</v>
      </c>
      <c r="E934" s="8">
        <v>600000</v>
      </c>
      <c r="G934" s="8">
        <v>675000</v>
      </c>
      <c r="I934" s="8">
        <v>327486</v>
      </c>
    </row>
    <row r="935" spans="1:9" x14ac:dyDescent="0.2">
      <c r="A935">
        <v>1828100786</v>
      </c>
      <c r="C935" s="7" t="s">
        <v>179</v>
      </c>
      <c r="E935" s="8">
        <v>100000</v>
      </c>
      <c r="G935" s="8">
        <v>101000</v>
      </c>
    </row>
    <row r="936" spans="1:9" x14ac:dyDescent="0.2">
      <c r="A936">
        <v>1828200110</v>
      </c>
      <c r="C936" s="7" t="s">
        <v>905</v>
      </c>
      <c r="E936" s="8">
        <v>338636</v>
      </c>
      <c r="G936" s="8">
        <v>322431</v>
      </c>
      <c r="I936" s="8">
        <v>432217</v>
      </c>
    </row>
    <row r="937" spans="1:9" x14ac:dyDescent="0.2">
      <c r="A937">
        <v>1828200410</v>
      </c>
      <c r="C937" s="7" t="s">
        <v>906</v>
      </c>
      <c r="E937" s="8">
        <v>32000</v>
      </c>
      <c r="G937" s="8">
        <v>32000</v>
      </c>
      <c r="I937" s="8">
        <v>40602</v>
      </c>
    </row>
    <row r="938" spans="1:9" x14ac:dyDescent="0.2">
      <c r="A938">
        <v>1828200421</v>
      </c>
      <c r="C938" s="7" t="s">
        <v>907</v>
      </c>
      <c r="E938" s="8">
        <v>53000</v>
      </c>
      <c r="G938" s="8">
        <v>53000</v>
      </c>
      <c r="I938" s="8">
        <v>48541</v>
      </c>
    </row>
    <row r="939" spans="1:9" x14ac:dyDescent="0.2">
      <c r="A939">
        <v>1828200431</v>
      </c>
      <c r="C939" s="7" t="s">
        <v>478</v>
      </c>
      <c r="E939" s="8">
        <v>366000</v>
      </c>
      <c r="G939" s="8">
        <v>412000</v>
      </c>
      <c r="I939" s="8">
        <v>511824</v>
      </c>
    </row>
    <row r="940" spans="1:9" x14ac:dyDescent="0.2">
      <c r="A940">
        <v>1828200432</v>
      </c>
      <c r="C940" s="7" t="s">
        <v>908</v>
      </c>
      <c r="E940" s="8">
        <v>120000</v>
      </c>
    </row>
    <row r="941" spans="1:9" x14ac:dyDescent="0.2">
      <c r="A941">
        <v>1828200720</v>
      </c>
      <c r="C941" s="7" t="s">
        <v>909</v>
      </c>
      <c r="E941" s="8">
        <v>9500</v>
      </c>
      <c r="G941" s="8">
        <v>9500</v>
      </c>
    </row>
    <row r="942" spans="1:9" x14ac:dyDescent="0.2">
      <c r="A942">
        <v>1828200721</v>
      </c>
      <c r="C942" s="7" t="s">
        <v>910</v>
      </c>
      <c r="E942" s="8">
        <v>5500</v>
      </c>
      <c r="G942" s="8">
        <v>5500</v>
      </c>
    </row>
    <row r="943" spans="1:9" x14ac:dyDescent="0.2">
      <c r="A943">
        <v>1828200754</v>
      </c>
      <c r="C943" s="7" t="s">
        <v>911</v>
      </c>
      <c r="E943" s="8">
        <v>9000</v>
      </c>
      <c r="G943" s="8">
        <v>9000</v>
      </c>
    </row>
    <row r="944" spans="1:9" x14ac:dyDescent="0.2">
      <c r="A944">
        <v>1828200780</v>
      </c>
      <c r="C944" s="7" t="s">
        <v>912</v>
      </c>
      <c r="E944" s="8">
        <v>103000</v>
      </c>
      <c r="G944" s="8">
        <v>103000</v>
      </c>
      <c r="I944" s="8">
        <v>71234</v>
      </c>
    </row>
    <row r="945" spans="1:9" x14ac:dyDescent="0.2">
      <c r="A945">
        <v>1828200781</v>
      </c>
      <c r="C945" s="7" t="s">
        <v>913</v>
      </c>
      <c r="I945" s="8">
        <v>139</v>
      </c>
    </row>
    <row r="946" spans="1:9" x14ac:dyDescent="0.2">
      <c r="A946">
        <v>1828200782</v>
      </c>
      <c r="C946" s="7" t="s">
        <v>914</v>
      </c>
      <c r="I946" s="8">
        <v>4395</v>
      </c>
    </row>
    <row r="947" spans="1:9" x14ac:dyDescent="0.2">
      <c r="A947">
        <v>1828200784</v>
      </c>
      <c r="C947" s="7" t="s">
        <v>915</v>
      </c>
      <c r="I947" s="8">
        <v>2057</v>
      </c>
    </row>
    <row r="948" spans="1:9" x14ac:dyDescent="0.2">
      <c r="A948">
        <v>1828200785</v>
      </c>
      <c r="C948" s="7" t="s">
        <v>916</v>
      </c>
      <c r="I948" s="8">
        <v>1924</v>
      </c>
    </row>
    <row r="949" spans="1:9" x14ac:dyDescent="0.2">
      <c r="A949">
        <v>1828200786</v>
      </c>
      <c r="C949" s="7" t="s">
        <v>917</v>
      </c>
      <c r="I949" s="8">
        <v>7060</v>
      </c>
    </row>
    <row r="950" spans="1:9" x14ac:dyDescent="0.2">
      <c r="A950">
        <v>1828200787</v>
      </c>
      <c r="C950" s="7" t="s">
        <v>918</v>
      </c>
      <c r="I950" s="8">
        <v>2761</v>
      </c>
    </row>
    <row r="951" spans="1:9" x14ac:dyDescent="0.2">
      <c r="A951">
        <v>1828200789</v>
      </c>
      <c r="C951" s="7" t="s">
        <v>919</v>
      </c>
      <c r="I951" s="8">
        <v>297</v>
      </c>
    </row>
    <row r="952" spans="1:9" x14ac:dyDescent="0.2">
      <c r="A952">
        <v>1828200790</v>
      </c>
      <c r="C952" s="7" t="s">
        <v>920</v>
      </c>
      <c r="I952" s="8">
        <v>1170</v>
      </c>
    </row>
    <row r="953" spans="1:9" x14ac:dyDescent="0.2">
      <c r="A953">
        <v>1828210110</v>
      </c>
      <c r="C953" s="7" t="s">
        <v>921</v>
      </c>
      <c r="E953" s="8">
        <v>1238831</v>
      </c>
      <c r="G953" s="8">
        <v>1251698</v>
      </c>
      <c r="I953" s="8">
        <v>1139753</v>
      </c>
    </row>
    <row r="954" spans="1:9" x14ac:dyDescent="0.2">
      <c r="A954">
        <v>1828210756</v>
      </c>
      <c r="C954" s="7" t="s">
        <v>922</v>
      </c>
      <c r="I954" s="8">
        <v>53321</v>
      </c>
    </row>
    <row r="955" spans="1:9" x14ac:dyDescent="0.2">
      <c r="A955">
        <v>1828210780</v>
      </c>
      <c r="C955" s="7" t="s">
        <v>923</v>
      </c>
      <c r="I955" s="8">
        <v>3929</v>
      </c>
    </row>
    <row r="956" spans="1:9" x14ac:dyDescent="0.2">
      <c r="A956">
        <v>1828220110</v>
      </c>
      <c r="C956" s="7" t="s">
        <v>924</v>
      </c>
      <c r="E956" s="8">
        <v>420602</v>
      </c>
      <c r="G956" s="8">
        <v>396631</v>
      </c>
      <c r="I956" s="8">
        <v>363599</v>
      </c>
    </row>
    <row r="957" spans="1:9" x14ac:dyDescent="0.2">
      <c r="A957">
        <v>1828300110</v>
      </c>
      <c r="C957" s="7" t="s">
        <v>925</v>
      </c>
      <c r="E957" s="8">
        <v>330584</v>
      </c>
      <c r="G957" s="8">
        <v>249000</v>
      </c>
    </row>
    <row r="958" spans="1:9" x14ac:dyDescent="0.2">
      <c r="A958">
        <v>1828600110</v>
      </c>
      <c r="C958" s="7" t="s">
        <v>926</v>
      </c>
      <c r="E958" s="8">
        <v>645502</v>
      </c>
      <c r="G958" s="8">
        <v>574513</v>
      </c>
      <c r="I958" s="8">
        <v>597942</v>
      </c>
    </row>
    <row r="959" spans="1:9" x14ac:dyDescent="0.2">
      <c r="A959">
        <v>1828600320</v>
      </c>
      <c r="C959" s="7" t="s">
        <v>927</v>
      </c>
      <c r="I959" s="8">
        <v>3062</v>
      </c>
    </row>
    <row r="960" spans="1:9" x14ac:dyDescent="0.2">
      <c r="A960">
        <v>1828600430</v>
      </c>
      <c r="C960" s="7" t="s">
        <v>928</v>
      </c>
      <c r="G960" s="8">
        <v>90000</v>
      </c>
      <c r="I960" s="8">
        <v>143128</v>
      </c>
    </row>
    <row r="961" spans="1:9" x14ac:dyDescent="0.2">
      <c r="A961">
        <v>1828600432</v>
      </c>
      <c r="C961" s="7" t="s">
        <v>929</v>
      </c>
      <c r="E961" s="8">
        <v>146000</v>
      </c>
    </row>
    <row r="962" spans="1:9" x14ac:dyDescent="0.2">
      <c r="A962">
        <v>1828600433</v>
      </c>
      <c r="C962" s="7" t="s">
        <v>930</v>
      </c>
      <c r="E962" s="8">
        <v>8000</v>
      </c>
      <c r="G962" s="8">
        <v>8000</v>
      </c>
      <c r="I962" s="8">
        <v>4216</v>
      </c>
    </row>
    <row r="963" spans="1:9" x14ac:dyDescent="0.2">
      <c r="A963">
        <v>1828600440</v>
      </c>
      <c r="C963" s="7" t="s">
        <v>931</v>
      </c>
      <c r="E963" s="8">
        <v>96853</v>
      </c>
      <c r="G963" s="8">
        <v>290559</v>
      </c>
      <c r="I963" s="8">
        <v>961112</v>
      </c>
    </row>
    <row r="964" spans="1:9" x14ac:dyDescent="0.2">
      <c r="A964">
        <v>1828600541</v>
      </c>
      <c r="C964" s="7" t="s">
        <v>932</v>
      </c>
      <c r="E964" s="8">
        <v>8500</v>
      </c>
      <c r="G964" s="8">
        <v>8500</v>
      </c>
      <c r="I964" s="8">
        <v>5894</v>
      </c>
    </row>
    <row r="965" spans="1:9" x14ac:dyDescent="0.2">
      <c r="A965">
        <v>1828600720</v>
      </c>
      <c r="C965" s="7" t="s">
        <v>933</v>
      </c>
      <c r="E965" s="8">
        <v>62000</v>
      </c>
      <c r="G965" s="8">
        <v>62000</v>
      </c>
      <c r="I965" s="8">
        <v>54496</v>
      </c>
    </row>
    <row r="966" spans="1:9" x14ac:dyDescent="0.2">
      <c r="A966">
        <v>1828600750</v>
      </c>
      <c r="C966" s="7" t="s">
        <v>934</v>
      </c>
      <c r="E966" s="8">
        <v>135000</v>
      </c>
      <c r="G966" s="8">
        <v>145000</v>
      </c>
      <c r="I966" s="8">
        <v>133302</v>
      </c>
    </row>
    <row r="967" spans="1:9" x14ac:dyDescent="0.2">
      <c r="A967">
        <v>1828600780</v>
      </c>
      <c r="C967" s="7" t="s">
        <v>935</v>
      </c>
      <c r="E967" s="8">
        <v>142000</v>
      </c>
      <c r="G967" s="8">
        <v>146000</v>
      </c>
      <c r="I967" s="8">
        <v>138614</v>
      </c>
    </row>
    <row r="968" spans="1:9" x14ac:dyDescent="0.2">
      <c r="A968">
        <v>1828900780</v>
      </c>
      <c r="C968" s="7" t="s">
        <v>936</v>
      </c>
      <c r="E968" s="9"/>
      <c r="G968" s="9">
        <v>36000</v>
      </c>
      <c r="I968" s="9">
        <v>47585</v>
      </c>
    </row>
    <row r="969" spans="1:9" s="10" customFormat="1" ht="15" x14ac:dyDescent="0.25">
      <c r="C969" s="11" t="s">
        <v>937</v>
      </c>
      <c r="E969" s="12">
        <f>SUM(E932:E968)</f>
        <v>5563508</v>
      </c>
      <c r="G969" s="12">
        <f t="shared" ref="G969:I969" si="122">SUM(G932:G968)</f>
        <v>5573332</v>
      </c>
      <c r="I969" s="12">
        <f t="shared" si="122"/>
        <v>5425255</v>
      </c>
    </row>
    <row r="970" spans="1:9" x14ac:dyDescent="0.2">
      <c r="A970">
        <v>1829200430</v>
      </c>
      <c r="C970" s="7" t="s">
        <v>938</v>
      </c>
      <c r="E970" s="8">
        <v>1000000</v>
      </c>
      <c r="G970" s="8">
        <v>990000</v>
      </c>
      <c r="I970" s="8">
        <v>1213521</v>
      </c>
    </row>
    <row r="971" spans="1:9" x14ac:dyDescent="0.2">
      <c r="A971">
        <v>1829200432</v>
      </c>
      <c r="C971" s="7" t="s">
        <v>939</v>
      </c>
      <c r="E971" s="8">
        <v>210000</v>
      </c>
    </row>
    <row r="972" spans="1:9" x14ac:dyDescent="0.2">
      <c r="A972">
        <v>1829200535</v>
      </c>
      <c r="C972" s="7" t="s">
        <v>940</v>
      </c>
      <c r="E972" s="8">
        <v>3000</v>
      </c>
      <c r="I972" s="8">
        <v>737</v>
      </c>
    </row>
    <row r="973" spans="1:9" x14ac:dyDescent="0.2">
      <c r="A973">
        <v>1829200536</v>
      </c>
      <c r="C973" s="7" t="s">
        <v>941</v>
      </c>
      <c r="E973" s="8">
        <v>3000</v>
      </c>
    </row>
    <row r="974" spans="1:9" x14ac:dyDescent="0.2">
      <c r="A974">
        <v>1829200750</v>
      </c>
      <c r="C974" s="7" t="s">
        <v>942</v>
      </c>
      <c r="E974" s="8">
        <v>360000</v>
      </c>
      <c r="G974" s="8">
        <v>360000</v>
      </c>
      <c r="I974" s="8">
        <v>254617</v>
      </c>
    </row>
    <row r="975" spans="1:9" x14ac:dyDescent="0.2">
      <c r="A975">
        <v>1829210430</v>
      </c>
      <c r="C975" s="7" t="s">
        <v>943</v>
      </c>
      <c r="E975" s="8">
        <v>130000</v>
      </c>
      <c r="G975" s="8">
        <v>130000</v>
      </c>
      <c r="I975" s="8">
        <v>100357</v>
      </c>
    </row>
    <row r="976" spans="1:9" x14ac:dyDescent="0.2">
      <c r="A976">
        <v>1829210720</v>
      </c>
      <c r="C976" s="7" t="s">
        <v>944</v>
      </c>
      <c r="E976" s="8">
        <v>80000</v>
      </c>
      <c r="G976" s="8">
        <v>58000</v>
      </c>
      <c r="I976" s="8">
        <v>56999</v>
      </c>
    </row>
    <row r="977" spans="1:9" x14ac:dyDescent="0.2">
      <c r="A977">
        <v>1829210750</v>
      </c>
      <c r="C977" s="7" t="s">
        <v>945</v>
      </c>
      <c r="E977" s="8">
        <v>150000</v>
      </c>
      <c r="G977" s="8">
        <v>81000</v>
      </c>
      <c r="I977" s="8">
        <v>73399</v>
      </c>
    </row>
    <row r="978" spans="1:9" x14ac:dyDescent="0.2">
      <c r="A978">
        <v>1829210751</v>
      </c>
      <c r="C978" s="7" t="s">
        <v>946</v>
      </c>
      <c r="E978" s="8">
        <v>960000</v>
      </c>
      <c r="G978" s="8">
        <v>610000</v>
      </c>
      <c r="I978" s="8">
        <v>612124</v>
      </c>
    </row>
    <row r="979" spans="1:9" x14ac:dyDescent="0.2">
      <c r="A979">
        <v>1829220780</v>
      </c>
      <c r="C979" s="7" t="s">
        <v>947</v>
      </c>
      <c r="E979" s="8">
        <v>10000</v>
      </c>
      <c r="G979" s="8">
        <v>10000</v>
      </c>
      <c r="I979" s="8">
        <v>4239</v>
      </c>
    </row>
    <row r="980" spans="1:9" x14ac:dyDescent="0.2">
      <c r="A980">
        <v>1829230720</v>
      </c>
      <c r="C980" s="7" t="s">
        <v>948</v>
      </c>
      <c r="E980" s="8">
        <v>10000</v>
      </c>
      <c r="G980" s="8">
        <v>9000</v>
      </c>
      <c r="I980" s="8">
        <v>2741</v>
      </c>
    </row>
    <row r="981" spans="1:9" x14ac:dyDescent="0.2">
      <c r="A981">
        <v>1829300110</v>
      </c>
      <c r="C981" s="7" t="s">
        <v>949</v>
      </c>
      <c r="E981" s="8">
        <v>4060673</v>
      </c>
      <c r="G981" s="8">
        <v>3421510</v>
      </c>
      <c r="I981" s="8">
        <v>3298478</v>
      </c>
    </row>
    <row r="982" spans="1:9" x14ac:dyDescent="0.2">
      <c r="A982">
        <v>1829300320</v>
      </c>
      <c r="C982" s="7" t="s">
        <v>950</v>
      </c>
      <c r="I982" s="8">
        <v>-2359</v>
      </c>
    </row>
    <row r="983" spans="1:9" x14ac:dyDescent="0.2">
      <c r="A983">
        <v>1829300430</v>
      </c>
      <c r="C983" s="7" t="s">
        <v>951</v>
      </c>
      <c r="E983" s="8">
        <v>300000</v>
      </c>
      <c r="G983" s="8">
        <v>312000</v>
      </c>
      <c r="I983" s="8">
        <v>331537</v>
      </c>
    </row>
    <row r="984" spans="1:9" x14ac:dyDescent="0.2">
      <c r="A984">
        <v>1829300440</v>
      </c>
      <c r="C984" s="7" t="s">
        <v>952</v>
      </c>
      <c r="E984" s="8">
        <v>18272</v>
      </c>
      <c r="G984" s="8">
        <v>54816</v>
      </c>
      <c r="I984" s="8">
        <v>181224</v>
      </c>
    </row>
    <row r="985" spans="1:9" x14ac:dyDescent="0.2">
      <c r="A985">
        <v>1829300534</v>
      </c>
      <c r="C985" s="7" t="s">
        <v>953</v>
      </c>
      <c r="E985" s="8">
        <v>10000</v>
      </c>
      <c r="G985" s="8">
        <v>16000</v>
      </c>
      <c r="I985" s="8">
        <v>12225</v>
      </c>
    </row>
    <row r="986" spans="1:9" x14ac:dyDescent="0.2">
      <c r="A986">
        <v>1829300535</v>
      </c>
      <c r="C986" s="7" t="s">
        <v>954</v>
      </c>
      <c r="E986" s="8">
        <v>1000</v>
      </c>
      <c r="G986" s="8">
        <v>4500</v>
      </c>
      <c r="I986" s="8">
        <v>1389</v>
      </c>
    </row>
    <row r="987" spans="1:9" x14ac:dyDescent="0.2">
      <c r="A987">
        <v>1829300536</v>
      </c>
      <c r="C987" s="7" t="s">
        <v>955</v>
      </c>
      <c r="E987" s="8">
        <v>1000</v>
      </c>
      <c r="I987" s="8">
        <v>415</v>
      </c>
    </row>
    <row r="988" spans="1:9" x14ac:dyDescent="0.2">
      <c r="A988">
        <v>1829300560</v>
      </c>
      <c r="C988" s="7" t="s">
        <v>956</v>
      </c>
      <c r="E988" s="8">
        <v>1500</v>
      </c>
      <c r="G988" s="8">
        <v>1200</v>
      </c>
      <c r="I988" s="8">
        <v>473</v>
      </c>
    </row>
    <row r="989" spans="1:9" x14ac:dyDescent="0.2">
      <c r="A989">
        <v>1829300720</v>
      </c>
      <c r="C989" s="7" t="s">
        <v>957</v>
      </c>
      <c r="E989" s="8">
        <v>95000</v>
      </c>
      <c r="G989" s="8">
        <v>75000</v>
      </c>
      <c r="I989" s="8">
        <v>85257</v>
      </c>
    </row>
    <row r="990" spans="1:9" x14ac:dyDescent="0.2">
      <c r="A990">
        <v>1829300725</v>
      </c>
      <c r="C990" s="7" t="s">
        <v>958</v>
      </c>
      <c r="E990" s="8">
        <v>110000</v>
      </c>
      <c r="G990" s="8">
        <v>110000</v>
      </c>
      <c r="I990" s="8">
        <v>61871</v>
      </c>
    </row>
    <row r="991" spans="1:9" x14ac:dyDescent="0.2">
      <c r="A991">
        <v>1829300728</v>
      </c>
      <c r="C991" s="7" t="s">
        <v>184</v>
      </c>
      <c r="E991" s="8">
        <v>80000</v>
      </c>
      <c r="G991" s="8">
        <v>80000</v>
      </c>
      <c r="I991" s="8">
        <v>14302</v>
      </c>
    </row>
    <row r="992" spans="1:9" x14ac:dyDescent="0.2">
      <c r="A992">
        <v>1829300740</v>
      </c>
      <c r="C992" s="7" t="s">
        <v>959</v>
      </c>
      <c r="E992" s="8">
        <v>32000</v>
      </c>
      <c r="G992" s="8">
        <v>31000</v>
      </c>
      <c r="I992" s="8">
        <v>29623</v>
      </c>
    </row>
    <row r="993" spans="1:9" x14ac:dyDescent="0.2">
      <c r="A993">
        <v>1829300741</v>
      </c>
      <c r="C993" s="7" t="s">
        <v>960</v>
      </c>
      <c r="E993" s="8">
        <v>140000</v>
      </c>
      <c r="G993" s="8">
        <v>138000</v>
      </c>
      <c r="I993" s="8">
        <v>125089</v>
      </c>
    </row>
    <row r="994" spans="1:9" x14ac:dyDescent="0.2">
      <c r="A994">
        <v>1829300742</v>
      </c>
      <c r="C994" s="7" t="s">
        <v>961</v>
      </c>
      <c r="E994" s="8">
        <v>142000</v>
      </c>
      <c r="G994" s="8">
        <v>140000</v>
      </c>
      <c r="I994" s="8">
        <v>151117</v>
      </c>
    </row>
    <row r="995" spans="1:9" x14ac:dyDescent="0.2">
      <c r="A995">
        <v>1829300743</v>
      </c>
      <c r="C995" s="7" t="s">
        <v>962</v>
      </c>
      <c r="E995" s="8">
        <v>60000</v>
      </c>
      <c r="G995" s="8">
        <v>52000</v>
      </c>
      <c r="I995" s="8">
        <v>51408</v>
      </c>
    </row>
    <row r="996" spans="1:9" x14ac:dyDescent="0.2">
      <c r="A996">
        <v>1829300744</v>
      </c>
      <c r="C996" s="7" t="s">
        <v>963</v>
      </c>
      <c r="E996" s="8">
        <v>20000</v>
      </c>
      <c r="G996" s="8">
        <v>18000</v>
      </c>
      <c r="I996" s="8">
        <v>18347</v>
      </c>
    </row>
    <row r="997" spans="1:9" x14ac:dyDescent="0.2">
      <c r="A997">
        <v>1829300745</v>
      </c>
      <c r="C997" s="7" t="s">
        <v>964</v>
      </c>
      <c r="E997" s="8">
        <v>25000</v>
      </c>
      <c r="G997" s="8">
        <v>24500</v>
      </c>
      <c r="I997" s="8">
        <v>21091</v>
      </c>
    </row>
    <row r="998" spans="1:9" x14ac:dyDescent="0.2">
      <c r="A998">
        <v>1829300746</v>
      </c>
      <c r="C998" s="7" t="s">
        <v>965</v>
      </c>
      <c r="E998" s="8">
        <v>60000</v>
      </c>
      <c r="G998" s="8">
        <v>57000</v>
      </c>
      <c r="I998" s="8">
        <v>48209</v>
      </c>
    </row>
    <row r="999" spans="1:9" x14ac:dyDescent="0.2">
      <c r="A999">
        <v>1829300747</v>
      </c>
      <c r="C999" s="7" t="s">
        <v>966</v>
      </c>
      <c r="E999" s="8">
        <v>15000</v>
      </c>
      <c r="G999" s="8">
        <v>13500</v>
      </c>
      <c r="I999" s="8">
        <v>12568</v>
      </c>
    </row>
    <row r="1000" spans="1:9" x14ac:dyDescent="0.2">
      <c r="A1000">
        <v>1829300748</v>
      </c>
      <c r="C1000" s="7" t="s">
        <v>967</v>
      </c>
      <c r="E1000" s="8">
        <v>15000</v>
      </c>
      <c r="G1000" s="8">
        <v>13000</v>
      </c>
      <c r="I1000" s="8">
        <v>12519</v>
      </c>
    </row>
    <row r="1001" spans="1:9" x14ac:dyDescent="0.2">
      <c r="A1001">
        <v>1829300749</v>
      </c>
      <c r="C1001" s="7" t="s">
        <v>968</v>
      </c>
      <c r="E1001" s="8">
        <v>15000</v>
      </c>
      <c r="G1001" s="8">
        <v>14500</v>
      </c>
      <c r="I1001" s="8">
        <v>12078</v>
      </c>
    </row>
    <row r="1002" spans="1:9" x14ac:dyDescent="0.2">
      <c r="A1002">
        <v>1829300752</v>
      </c>
      <c r="C1002" s="7" t="s">
        <v>969</v>
      </c>
      <c r="E1002" s="8">
        <v>20000</v>
      </c>
      <c r="G1002" s="8">
        <v>18000</v>
      </c>
      <c r="I1002" s="8">
        <v>16470</v>
      </c>
    </row>
    <row r="1003" spans="1:9" x14ac:dyDescent="0.2">
      <c r="A1003">
        <v>1829300780</v>
      </c>
      <c r="C1003" s="7" t="s">
        <v>970</v>
      </c>
      <c r="E1003" s="8">
        <v>20000</v>
      </c>
      <c r="G1003" s="8">
        <v>21000</v>
      </c>
      <c r="I1003" s="8">
        <v>22369</v>
      </c>
    </row>
    <row r="1004" spans="1:9" x14ac:dyDescent="0.2">
      <c r="A1004">
        <v>1829300820</v>
      </c>
      <c r="C1004" s="7" t="s">
        <v>971</v>
      </c>
      <c r="I1004" s="8">
        <v>30000</v>
      </c>
    </row>
    <row r="1005" spans="1:9" x14ac:dyDescent="0.2">
      <c r="A1005">
        <v>1829900821</v>
      </c>
      <c r="C1005" s="7" t="s">
        <v>972</v>
      </c>
      <c r="E1005" s="8">
        <v>4350000</v>
      </c>
      <c r="G1005" s="8">
        <v>3350000</v>
      </c>
      <c r="I1005" s="8">
        <v>3000000</v>
      </c>
    </row>
    <row r="1006" spans="1:9" x14ac:dyDescent="0.2">
      <c r="A1006">
        <v>1829900823</v>
      </c>
      <c r="C1006" s="7" t="s">
        <v>973</v>
      </c>
      <c r="E1006" s="8">
        <v>350000</v>
      </c>
      <c r="G1006" s="8">
        <v>350000</v>
      </c>
      <c r="I1006" s="8">
        <v>350000</v>
      </c>
    </row>
    <row r="1007" spans="1:9" x14ac:dyDescent="0.2">
      <c r="A1007">
        <v>1829900825</v>
      </c>
      <c r="C1007" s="7" t="s">
        <v>974</v>
      </c>
      <c r="E1007" s="8">
        <v>1000000</v>
      </c>
      <c r="G1007" s="8">
        <v>600000</v>
      </c>
      <c r="I1007" s="8">
        <v>550000</v>
      </c>
    </row>
    <row r="1008" spans="1:9" x14ac:dyDescent="0.2">
      <c r="A1008">
        <v>1829990825</v>
      </c>
      <c r="C1008" s="7" t="s">
        <v>975</v>
      </c>
      <c r="E1008" s="9">
        <v>350000</v>
      </c>
      <c r="G1008" s="9">
        <v>350000</v>
      </c>
      <c r="I1008" s="9">
        <v>250000</v>
      </c>
    </row>
    <row r="1009" spans="1:9" s="10" customFormat="1" ht="15" x14ac:dyDescent="0.25">
      <c r="C1009" s="11" t="s">
        <v>976</v>
      </c>
      <c r="E1009" s="14">
        <f>SUM(E970:E1008)</f>
        <v>14207445</v>
      </c>
      <c r="G1009" s="14">
        <f t="shared" ref="G1009:I1009" si="123">SUM(G970:G1008)</f>
        <v>11513526</v>
      </c>
      <c r="I1009" s="14">
        <f t="shared" si="123"/>
        <v>11004434</v>
      </c>
    </row>
    <row r="1010" spans="1:9" s="10" customFormat="1" ht="15.75" thickBot="1" x14ac:dyDescent="0.3">
      <c r="C1010" s="11" t="s">
        <v>977</v>
      </c>
      <c r="E1010" s="20">
        <f>E908+E909+E915+E931+E969+E1009</f>
        <v>27034559</v>
      </c>
      <c r="G1010" s="20">
        <f t="shared" ref="G1010:I1010" si="124">G908+G909+G915+G931+G969+G1009</f>
        <v>25084220</v>
      </c>
      <c r="I1010" s="20">
        <f t="shared" si="124"/>
        <v>24893258</v>
      </c>
    </row>
    <row r="1011" spans="1:9" x14ac:dyDescent="0.2">
      <c r="A1011">
        <v>1835000823</v>
      </c>
      <c r="C1011" s="7" t="s">
        <v>978</v>
      </c>
      <c r="E1011" s="16">
        <v>208000</v>
      </c>
      <c r="G1011" s="16">
        <v>208000</v>
      </c>
      <c r="I1011" s="16">
        <v>221943</v>
      </c>
    </row>
    <row r="1012" spans="1:9" x14ac:dyDescent="0.2">
      <c r="A1012">
        <v>1841000110</v>
      </c>
      <c r="C1012" s="7" t="s">
        <v>979</v>
      </c>
      <c r="E1012" s="8">
        <v>13123324</v>
      </c>
      <c r="G1012" s="8">
        <v>10965046</v>
      </c>
      <c r="I1012" s="8">
        <v>3097333</v>
      </c>
    </row>
    <row r="1013" spans="1:9" x14ac:dyDescent="0.2">
      <c r="A1013">
        <v>1841000320</v>
      </c>
      <c r="C1013" s="7" t="s">
        <v>980</v>
      </c>
      <c r="I1013" s="8">
        <v>9841</v>
      </c>
    </row>
    <row r="1014" spans="1:9" x14ac:dyDescent="0.2">
      <c r="A1014">
        <v>1841000511</v>
      </c>
      <c r="C1014" s="7" t="s">
        <v>981</v>
      </c>
      <c r="E1014" s="8">
        <v>2900</v>
      </c>
      <c r="G1014" s="8">
        <v>2900</v>
      </c>
      <c r="I1014" s="8">
        <v>264</v>
      </c>
    </row>
    <row r="1015" spans="1:9" x14ac:dyDescent="0.2">
      <c r="A1015">
        <v>1841000512</v>
      </c>
      <c r="C1015" s="7" t="s">
        <v>982</v>
      </c>
      <c r="E1015" s="8">
        <v>5000</v>
      </c>
      <c r="G1015" s="8">
        <v>5000</v>
      </c>
    </row>
    <row r="1016" spans="1:9" x14ac:dyDescent="0.2">
      <c r="A1016">
        <v>1841000540</v>
      </c>
      <c r="C1016" s="7" t="s">
        <v>983</v>
      </c>
      <c r="E1016" s="8">
        <v>7000</v>
      </c>
      <c r="G1016" s="8">
        <v>7000</v>
      </c>
      <c r="I1016" s="8">
        <v>6775</v>
      </c>
    </row>
    <row r="1017" spans="1:9" x14ac:dyDescent="0.2">
      <c r="A1017">
        <v>1841000560</v>
      </c>
      <c r="C1017" s="7" t="s">
        <v>984</v>
      </c>
      <c r="E1017" s="8">
        <v>38000</v>
      </c>
      <c r="G1017" s="8">
        <v>38000</v>
      </c>
      <c r="I1017" s="8">
        <v>23936</v>
      </c>
    </row>
    <row r="1018" spans="1:9" x14ac:dyDescent="0.2">
      <c r="A1018">
        <v>1841000570</v>
      </c>
      <c r="C1018" s="7" t="s">
        <v>985</v>
      </c>
      <c r="G1018" s="8">
        <v>2011</v>
      </c>
      <c r="I1018" s="8">
        <v>1659</v>
      </c>
    </row>
    <row r="1019" spans="1:9" x14ac:dyDescent="0.2">
      <c r="A1019">
        <v>1841000750</v>
      </c>
      <c r="C1019" s="7" t="s">
        <v>986</v>
      </c>
      <c r="E1019" s="8">
        <v>8000</v>
      </c>
      <c r="G1019" s="8">
        <v>8000</v>
      </c>
      <c r="I1019" s="8">
        <v>2574</v>
      </c>
    </row>
    <row r="1020" spans="1:9" x14ac:dyDescent="0.2">
      <c r="A1020">
        <v>1841000755</v>
      </c>
      <c r="C1020" s="7" t="s">
        <v>987</v>
      </c>
      <c r="E1020" s="8">
        <v>29000</v>
      </c>
      <c r="G1020" s="8">
        <v>29000</v>
      </c>
      <c r="I1020" s="8">
        <v>10530</v>
      </c>
    </row>
    <row r="1021" spans="1:9" x14ac:dyDescent="0.2">
      <c r="A1021">
        <v>1841000757</v>
      </c>
      <c r="C1021" s="7" t="s">
        <v>988</v>
      </c>
      <c r="G1021" s="8">
        <v>30000</v>
      </c>
    </row>
    <row r="1022" spans="1:9" x14ac:dyDescent="0.2">
      <c r="A1022">
        <v>1841000785</v>
      </c>
      <c r="C1022" s="7" t="s">
        <v>989</v>
      </c>
      <c r="E1022" s="8">
        <v>98000</v>
      </c>
      <c r="G1022" s="8">
        <v>98000</v>
      </c>
      <c r="I1022" s="8">
        <v>99849</v>
      </c>
    </row>
    <row r="1023" spans="1:9" x14ac:dyDescent="0.2">
      <c r="A1023">
        <v>1841000840</v>
      </c>
      <c r="C1023" s="7" t="s">
        <v>990</v>
      </c>
      <c r="E1023" s="8">
        <v>21000</v>
      </c>
      <c r="G1023" s="8">
        <v>21000</v>
      </c>
      <c r="I1023" s="8">
        <v>1929</v>
      </c>
    </row>
    <row r="1024" spans="1:9" x14ac:dyDescent="0.2">
      <c r="A1024">
        <v>1841011840</v>
      </c>
      <c r="C1024" s="7" t="s">
        <v>190</v>
      </c>
      <c r="E1024" s="8">
        <v>25000</v>
      </c>
      <c r="G1024" s="8">
        <v>100000</v>
      </c>
    </row>
    <row r="1025" spans="1:9" x14ac:dyDescent="0.2">
      <c r="A1025">
        <v>1841012750</v>
      </c>
      <c r="C1025" s="7" t="s">
        <v>191</v>
      </c>
      <c r="E1025" s="8">
        <v>798000</v>
      </c>
      <c r="G1025" s="8">
        <v>667000</v>
      </c>
      <c r="I1025" s="8">
        <v>685517</v>
      </c>
    </row>
    <row r="1026" spans="1:9" x14ac:dyDescent="0.2">
      <c r="A1026">
        <v>1841013750</v>
      </c>
      <c r="C1026" s="7" t="s">
        <v>991</v>
      </c>
      <c r="E1026" s="8">
        <v>10000</v>
      </c>
      <c r="G1026" s="8">
        <v>21000</v>
      </c>
    </row>
    <row r="1027" spans="1:9" x14ac:dyDescent="0.2">
      <c r="A1027">
        <v>1841100840</v>
      </c>
      <c r="C1027" s="7" t="s">
        <v>992</v>
      </c>
      <c r="E1027" s="8">
        <v>32000</v>
      </c>
      <c r="G1027" s="8">
        <v>32000</v>
      </c>
      <c r="I1027" s="8">
        <v>4109</v>
      </c>
    </row>
    <row r="1028" spans="1:9" x14ac:dyDescent="0.2">
      <c r="A1028">
        <v>1841300930</v>
      </c>
      <c r="C1028" s="7" t="s">
        <v>993</v>
      </c>
      <c r="E1028" s="8">
        <v>72000</v>
      </c>
      <c r="G1028" s="8">
        <v>72000</v>
      </c>
      <c r="I1028" s="8">
        <v>50895</v>
      </c>
    </row>
    <row r="1029" spans="1:9" x14ac:dyDescent="0.2">
      <c r="A1029">
        <v>1841400750</v>
      </c>
      <c r="C1029" s="7" t="s">
        <v>194</v>
      </c>
      <c r="E1029" s="8">
        <v>14000</v>
      </c>
      <c r="G1029" s="8">
        <v>51000</v>
      </c>
      <c r="I1029" s="8">
        <v>63391</v>
      </c>
    </row>
    <row r="1030" spans="1:9" x14ac:dyDescent="0.2">
      <c r="A1030">
        <v>1841400751</v>
      </c>
      <c r="C1030" s="7" t="s">
        <v>195</v>
      </c>
      <c r="E1030" s="9">
        <v>29000</v>
      </c>
      <c r="G1030" s="9">
        <v>45000</v>
      </c>
      <c r="I1030" s="9"/>
    </row>
    <row r="1031" spans="1:9" s="10" customFormat="1" ht="15" x14ac:dyDescent="0.25">
      <c r="C1031" s="11" t="s">
        <v>994</v>
      </c>
      <c r="E1031" s="12">
        <f>SUM(E1012:E1030)</f>
        <v>14312224</v>
      </c>
      <c r="G1031" s="12">
        <f t="shared" ref="G1031:I1031" si="125">SUM(G1012:G1030)</f>
        <v>12193957</v>
      </c>
      <c r="I1031" s="12">
        <f t="shared" si="125"/>
        <v>4058602</v>
      </c>
    </row>
    <row r="1032" spans="1:9" x14ac:dyDescent="0.2">
      <c r="A1032">
        <v>1842200840</v>
      </c>
      <c r="C1032" s="7" t="s">
        <v>197</v>
      </c>
      <c r="E1032" s="8">
        <v>300000</v>
      </c>
      <c r="G1032" s="8">
        <v>366000</v>
      </c>
      <c r="I1032" s="8">
        <v>365455</v>
      </c>
    </row>
    <row r="1033" spans="1:9" x14ac:dyDescent="0.2">
      <c r="A1033">
        <v>1842201840</v>
      </c>
      <c r="C1033" s="7" t="s">
        <v>198</v>
      </c>
      <c r="E1033" s="8">
        <v>476000</v>
      </c>
      <c r="G1033" s="8">
        <v>468000</v>
      </c>
      <c r="I1033" s="8">
        <v>477418</v>
      </c>
    </row>
    <row r="1034" spans="1:9" x14ac:dyDescent="0.2">
      <c r="A1034">
        <v>1842202840</v>
      </c>
      <c r="C1034" s="7" t="s">
        <v>199</v>
      </c>
      <c r="E1034" s="8">
        <v>10000</v>
      </c>
    </row>
    <row r="1035" spans="1:9" x14ac:dyDescent="0.2">
      <c r="A1035">
        <v>1842203840</v>
      </c>
      <c r="C1035" s="7" t="s">
        <v>200</v>
      </c>
      <c r="E1035" s="8">
        <v>135000</v>
      </c>
      <c r="I1035" s="8">
        <v>28183</v>
      </c>
    </row>
    <row r="1036" spans="1:9" x14ac:dyDescent="0.2">
      <c r="A1036">
        <v>1842230841</v>
      </c>
      <c r="C1036" s="7" t="s">
        <v>995</v>
      </c>
      <c r="E1036" s="8">
        <v>249000</v>
      </c>
      <c r="G1036" s="8">
        <v>162000</v>
      </c>
      <c r="I1036" s="8">
        <v>154424</v>
      </c>
    </row>
    <row r="1037" spans="1:9" x14ac:dyDescent="0.2">
      <c r="A1037">
        <v>1842300840</v>
      </c>
      <c r="C1037" s="7" t="s">
        <v>202</v>
      </c>
      <c r="E1037" s="8">
        <v>366000</v>
      </c>
      <c r="G1037" s="8">
        <v>838000</v>
      </c>
      <c r="I1037" s="8">
        <v>86209</v>
      </c>
    </row>
    <row r="1038" spans="1:9" x14ac:dyDescent="0.2">
      <c r="A1038">
        <v>1842400110</v>
      </c>
      <c r="C1038" s="7" t="s">
        <v>996</v>
      </c>
      <c r="E1038" s="8">
        <v>32375</v>
      </c>
      <c r="G1038" s="8">
        <v>591750</v>
      </c>
      <c r="I1038" s="8">
        <v>7449551</v>
      </c>
    </row>
    <row r="1039" spans="1:9" x14ac:dyDescent="0.2">
      <c r="A1039">
        <v>1842400840</v>
      </c>
      <c r="C1039" s="7" t="s">
        <v>203</v>
      </c>
      <c r="E1039" s="8">
        <v>10000</v>
      </c>
      <c r="I1039" s="8">
        <v>9534</v>
      </c>
    </row>
    <row r="1040" spans="1:9" x14ac:dyDescent="0.2">
      <c r="A1040">
        <v>1842401840</v>
      </c>
      <c r="C1040" s="7" t="s">
        <v>204</v>
      </c>
      <c r="E1040" s="8">
        <v>200000</v>
      </c>
      <c r="G1040" s="8">
        <v>190750</v>
      </c>
      <c r="I1040" s="8">
        <v>162697</v>
      </c>
    </row>
    <row r="1041" spans="1:9" x14ac:dyDescent="0.2">
      <c r="A1041">
        <v>1842402110</v>
      </c>
      <c r="C1041" s="7" t="s">
        <v>997</v>
      </c>
      <c r="E1041" s="8">
        <v>206646</v>
      </c>
      <c r="G1041" s="8">
        <v>109710</v>
      </c>
    </row>
    <row r="1042" spans="1:9" x14ac:dyDescent="0.2">
      <c r="A1042">
        <v>1842402750</v>
      </c>
      <c r="C1042" s="7" t="s">
        <v>205</v>
      </c>
      <c r="E1042" s="8">
        <v>103000</v>
      </c>
      <c r="G1042" s="8">
        <v>103000</v>
      </c>
      <c r="I1042" s="8">
        <v>182494</v>
      </c>
    </row>
    <row r="1043" spans="1:9" x14ac:dyDescent="0.2">
      <c r="A1043">
        <v>1842402840</v>
      </c>
      <c r="C1043" s="7" t="s">
        <v>205</v>
      </c>
      <c r="E1043" s="8">
        <v>12000</v>
      </c>
      <c r="I1043" s="8">
        <v>2605</v>
      </c>
    </row>
    <row r="1044" spans="1:9" x14ac:dyDescent="0.2">
      <c r="A1044">
        <v>1842403840</v>
      </c>
      <c r="C1044" s="7" t="s">
        <v>206</v>
      </c>
      <c r="E1044" s="8">
        <v>8000</v>
      </c>
      <c r="G1044" s="8">
        <v>95000</v>
      </c>
      <c r="I1044" s="8">
        <v>49924</v>
      </c>
    </row>
    <row r="1045" spans="1:9" x14ac:dyDescent="0.2">
      <c r="A1045">
        <v>1842405750</v>
      </c>
      <c r="C1045" s="7" t="s">
        <v>208</v>
      </c>
      <c r="E1045" s="8">
        <v>733000</v>
      </c>
      <c r="G1045" s="8">
        <v>793608</v>
      </c>
      <c r="I1045" s="8">
        <v>374277</v>
      </c>
    </row>
    <row r="1046" spans="1:9" x14ac:dyDescent="0.2">
      <c r="A1046">
        <v>1842405840</v>
      </c>
      <c r="C1046" s="7" t="s">
        <v>208</v>
      </c>
      <c r="I1046" s="8">
        <v>4</v>
      </c>
    </row>
    <row r="1047" spans="1:9" x14ac:dyDescent="0.2">
      <c r="A1047">
        <v>1842406750</v>
      </c>
      <c r="C1047" s="7" t="s">
        <v>998</v>
      </c>
      <c r="I1047" s="8">
        <v>2106</v>
      </c>
    </row>
    <row r="1048" spans="1:9" x14ac:dyDescent="0.2">
      <c r="A1048">
        <v>1842407840</v>
      </c>
      <c r="C1048" s="7" t="s">
        <v>209</v>
      </c>
      <c r="E1048" s="9">
        <v>80000</v>
      </c>
      <c r="G1048" s="9">
        <v>70000</v>
      </c>
      <c r="I1048" s="9">
        <v>62877</v>
      </c>
    </row>
    <row r="1049" spans="1:9" s="10" customFormat="1" ht="15" x14ac:dyDescent="0.25">
      <c r="C1049" s="11" t="s">
        <v>999</v>
      </c>
      <c r="E1049" s="12">
        <f>SUM(E1032:E1048)</f>
        <v>2921021</v>
      </c>
      <c r="G1049" s="12">
        <f t="shared" ref="G1049:I1049" si="126">SUM(G1032:G1048)</f>
        <v>3787818</v>
      </c>
      <c r="I1049" s="12">
        <f t="shared" si="126"/>
        <v>9407758</v>
      </c>
    </row>
    <row r="1050" spans="1:9" x14ac:dyDescent="0.2">
      <c r="A1050">
        <v>1843500840</v>
      </c>
      <c r="C1050" s="7" t="s">
        <v>214</v>
      </c>
      <c r="I1050" s="8">
        <v>30007</v>
      </c>
    </row>
    <row r="1051" spans="1:9" x14ac:dyDescent="0.2">
      <c r="A1051">
        <v>1843501750</v>
      </c>
      <c r="C1051" s="7" t="s">
        <v>211</v>
      </c>
      <c r="E1051" s="8">
        <v>100000</v>
      </c>
      <c r="G1051" s="8">
        <v>178000</v>
      </c>
      <c r="I1051" s="8">
        <v>1340</v>
      </c>
    </row>
    <row r="1052" spans="1:9" x14ac:dyDescent="0.2">
      <c r="A1052">
        <v>1843502840</v>
      </c>
      <c r="C1052" s="7" t="s">
        <v>213</v>
      </c>
      <c r="E1052" s="8">
        <v>478800</v>
      </c>
      <c r="G1052" s="8">
        <v>478800</v>
      </c>
      <c r="I1052" s="8">
        <v>470223</v>
      </c>
    </row>
    <row r="1053" spans="1:9" x14ac:dyDescent="0.2">
      <c r="A1053">
        <v>1843503110</v>
      </c>
      <c r="C1053" s="7" t="s">
        <v>1000</v>
      </c>
      <c r="G1053" s="8">
        <v>126611</v>
      </c>
    </row>
    <row r="1054" spans="1:9" x14ac:dyDescent="0.2">
      <c r="A1054">
        <v>1843503750</v>
      </c>
      <c r="C1054" s="7" t="s">
        <v>1001</v>
      </c>
      <c r="E1054" s="8">
        <v>100000</v>
      </c>
      <c r="G1054" s="8">
        <v>100000</v>
      </c>
      <c r="I1054" s="8">
        <v>63923</v>
      </c>
    </row>
    <row r="1055" spans="1:9" x14ac:dyDescent="0.2">
      <c r="A1055">
        <v>1843503751</v>
      </c>
      <c r="C1055" s="7" t="s">
        <v>1002</v>
      </c>
      <c r="E1055" s="8">
        <v>107450</v>
      </c>
      <c r="G1055" s="8">
        <v>107450</v>
      </c>
    </row>
    <row r="1056" spans="1:9" x14ac:dyDescent="0.2">
      <c r="A1056">
        <v>1843503840</v>
      </c>
      <c r="C1056" s="7" t="s">
        <v>214</v>
      </c>
      <c r="E1056" s="8">
        <v>850000</v>
      </c>
      <c r="G1056" s="8">
        <v>735000</v>
      </c>
      <c r="I1056" s="8">
        <v>772698</v>
      </c>
    </row>
    <row r="1057" spans="1:9" x14ac:dyDescent="0.2">
      <c r="A1057">
        <v>1843504840</v>
      </c>
      <c r="C1057" s="7" t="s">
        <v>215</v>
      </c>
      <c r="E1057" s="8">
        <v>440400</v>
      </c>
      <c r="G1057" s="8">
        <v>440400</v>
      </c>
      <c r="I1057" s="8">
        <v>410013</v>
      </c>
    </row>
    <row r="1058" spans="1:9" x14ac:dyDescent="0.2">
      <c r="A1058">
        <v>1843505840</v>
      </c>
      <c r="C1058" s="7" t="s">
        <v>219</v>
      </c>
      <c r="E1058" s="8">
        <v>90000</v>
      </c>
      <c r="G1058" s="8">
        <v>107000</v>
      </c>
    </row>
    <row r="1059" spans="1:9" x14ac:dyDescent="0.2">
      <c r="A1059">
        <v>1843506840</v>
      </c>
      <c r="C1059" s="7" t="s">
        <v>1003</v>
      </c>
      <c r="E1059" s="8">
        <v>192000</v>
      </c>
      <c r="G1059" s="8">
        <v>324600</v>
      </c>
      <c r="I1059" s="8">
        <v>5231</v>
      </c>
    </row>
    <row r="1060" spans="1:9" x14ac:dyDescent="0.2">
      <c r="A1060">
        <v>1843801840</v>
      </c>
      <c r="C1060" s="7" t="s">
        <v>220</v>
      </c>
      <c r="E1060" s="8">
        <v>223200</v>
      </c>
      <c r="G1060" s="8">
        <v>345000</v>
      </c>
      <c r="I1060" s="8">
        <v>377653</v>
      </c>
    </row>
    <row r="1061" spans="1:9" x14ac:dyDescent="0.2">
      <c r="A1061">
        <v>1843802840</v>
      </c>
      <c r="C1061" s="7" t="s">
        <v>221</v>
      </c>
      <c r="E1061" s="8">
        <v>5550000</v>
      </c>
      <c r="G1061" s="8">
        <v>3607200</v>
      </c>
      <c r="I1061" s="8">
        <v>3707287</v>
      </c>
    </row>
    <row r="1062" spans="1:9" x14ac:dyDescent="0.2">
      <c r="A1062">
        <v>1843810840</v>
      </c>
      <c r="C1062" s="7" t="s">
        <v>221</v>
      </c>
      <c r="E1062" s="8">
        <v>1600</v>
      </c>
      <c r="G1062" s="8">
        <v>1600</v>
      </c>
      <c r="I1062" s="8">
        <v>354</v>
      </c>
    </row>
    <row r="1063" spans="1:9" x14ac:dyDescent="0.2">
      <c r="A1063">
        <v>1843901840</v>
      </c>
      <c r="C1063" s="7" t="s">
        <v>223</v>
      </c>
      <c r="E1063" s="8">
        <v>2200000</v>
      </c>
      <c r="G1063" s="8">
        <v>2400000</v>
      </c>
      <c r="I1063" s="8">
        <v>2192282</v>
      </c>
    </row>
    <row r="1064" spans="1:9" x14ac:dyDescent="0.2">
      <c r="A1064">
        <v>1843902840</v>
      </c>
      <c r="C1064" s="7" t="s">
        <v>1004</v>
      </c>
      <c r="E1064" s="9"/>
      <c r="G1064" s="9"/>
      <c r="I1064" s="9">
        <v>154800</v>
      </c>
    </row>
    <row r="1065" spans="1:9" s="10" customFormat="1" ht="15" x14ac:dyDescent="0.25">
      <c r="C1065" s="11" t="s">
        <v>1005</v>
      </c>
      <c r="E1065" s="12">
        <f>SUM(E1050:E1064)</f>
        <v>10333450</v>
      </c>
      <c r="G1065" s="12">
        <f t="shared" ref="G1065:I1065" si="127">SUM(G1050:G1064)</f>
        <v>8951661</v>
      </c>
      <c r="I1065" s="12">
        <f t="shared" si="127"/>
        <v>8185811</v>
      </c>
    </row>
    <row r="1066" spans="1:9" x14ac:dyDescent="0.2">
      <c r="A1066">
        <v>1844300841</v>
      </c>
      <c r="C1066" s="7" t="s">
        <v>1006</v>
      </c>
      <c r="E1066" s="8">
        <v>35000</v>
      </c>
      <c r="G1066" s="8">
        <v>54000</v>
      </c>
      <c r="I1066" s="8">
        <v>19705</v>
      </c>
    </row>
    <row r="1067" spans="1:9" x14ac:dyDescent="0.2">
      <c r="A1067">
        <v>1844301840</v>
      </c>
      <c r="C1067" s="7" t="s">
        <v>229</v>
      </c>
      <c r="E1067" s="8">
        <v>9220000</v>
      </c>
      <c r="G1067" s="8">
        <v>9144000</v>
      </c>
      <c r="I1067" s="8">
        <v>9329245</v>
      </c>
    </row>
    <row r="1068" spans="1:9" x14ac:dyDescent="0.2">
      <c r="A1068">
        <v>1844400110</v>
      </c>
      <c r="C1068" s="7" t="s">
        <v>1007</v>
      </c>
      <c r="E1068" s="8">
        <v>76157</v>
      </c>
      <c r="G1068" s="8">
        <v>357000</v>
      </c>
    </row>
    <row r="1069" spans="1:9" x14ac:dyDescent="0.2">
      <c r="A1069">
        <v>1844400780</v>
      </c>
      <c r="C1069" s="7" t="s">
        <v>1008</v>
      </c>
      <c r="E1069" s="8">
        <v>210000</v>
      </c>
      <c r="G1069" s="8">
        <v>290000</v>
      </c>
      <c r="I1069" s="8">
        <v>225162</v>
      </c>
    </row>
    <row r="1070" spans="1:9" x14ac:dyDescent="0.2">
      <c r="A1070">
        <v>1844401841</v>
      </c>
      <c r="C1070" s="7" t="s">
        <v>233</v>
      </c>
      <c r="E1070" s="8">
        <v>1100000</v>
      </c>
      <c r="G1070" s="8">
        <v>1100000</v>
      </c>
      <c r="I1070" s="8">
        <v>829240</v>
      </c>
    </row>
    <row r="1071" spans="1:9" x14ac:dyDescent="0.2">
      <c r="A1071">
        <v>1844403840</v>
      </c>
      <c r="C1071" s="7" t="s">
        <v>232</v>
      </c>
      <c r="E1071" s="8">
        <v>55000</v>
      </c>
      <c r="G1071" s="8">
        <v>140000</v>
      </c>
    </row>
    <row r="1072" spans="1:9" x14ac:dyDescent="0.2">
      <c r="A1072">
        <v>1844405840</v>
      </c>
      <c r="C1072" s="7" t="s">
        <v>234</v>
      </c>
      <c r="E1072" s="8">
        <v>149000</v>
      </c>
      <c r="G1072" s="8">
        <v>149000</v>
      </c>
      <c r="I1072" s="8">
        <v>20041</v>
      </c>
    </row>
    <row r="1073" spans="1:9" x14ac:dyDescent="0.2">
      <c r="A1073">
        <v>1844406840</v>
      </c>
      <c r="C1073" s="7" t="s">
        <v>235</v>
      </c>
      <c r="E1073" s="8">
        <v>600000</v>
      </c>
      <c r="G1073" s="8">
        <v>600000</v>
      </c>
      <c r="I1073" s="8">
        <v>445368</v>
      </c>
    </row>
    <row r="1074" spans="1:9" x14ac:dyDescent="0.2">
      <c r="A1074">
        <v>1844408840</v>
      </c>
      <c r="C1074" s="7" t="s">
        <v>236</v>
      </c>
      <c r="E1074" s="8">
        <v>9000</v>
      </c>
      <c r="G1074" s="8">
        <v>9000</v>
      </c>
    </row>
    <row r="1075" spans="1:9" x14ac:dyDescent="0.2">
      <c r="A1075">
        <v>1844410110</v>
      </c>
      <c r="C1075" s="7" t="s">
        <v>1009</v>
      </c>
      <c r="E1075" s="8">
        <v>216552</v>
      </c>
      <c r="G1075" s="8">
        <v>240009</v>
      </c>
      <c r="I1075" s="8">
        <v>58780</v>
      </c>
    </row>
    <row r="1076" spans="1:9" x14ac:dyDescent="0.2">
      <c r="A1076">
        <v>1844410430</v>
      </c>
      <c r="C1076" s="7" t="s">
        <v>1010</v>
      </c>
      <c r="E1076" s="8">
        <v>12000</v>
      </c>
      <c r="G1076" s="8">
        <v>12000</v>
      </c>
      <c r="I1076" s="8">
        <v>17932</v>
      </c>
    </row>
    <row r="1077" spans="1:9" x14ac:dyDescent="0.2">
      <c r="A1077">
        <v>1844410585</v>
      </c>
      <c r="C1077" s="7" t="s">
        <v>1011</v>
      </c>
      <c r="E1077" s="8">
        <v>550</v>
      </c>
      <c r="G1077" s="8">
        <v>550</v>
      </c>
      <c r="I1077" s="8">
        <v>440</v>
      </c>
    </row>
    <row r="1078" spans="1:9" x14ac:dyDescent="0.2">
      <c r="A1078">
        <v>1844410586</v>
      </c>
      <c r="C1078" s="7" t="s">
        <v>1012</v>
      </c>
      <c r="E1078" s="8">
        <v>950</v>
      </c>
      <c r="G1078" s="8">
        <v>950</v>
      </c>
      <c r="I1078" s="8">
        <v>523</v>
      </c>
    </row>
    <row r="1079" spans="1:9" x14ac:dyDescent="0.2">
      <c r="A1079">
        <v>1844410750</v>
      </c>
      <c r="C1079" s="7" t="s">
        <v>237</v>
      </c>
      <c r="E1079" s="8">
        <v>178000</v>
      </c>
      <c r="G1079" s="8">
        <v>178000</v>
      </c>
      <c r="I1079" s="8">
        <v>60963</v>
      </c>
    </row>
    <row r="1080" spans="1:9" x14ac:dyDescent="0.2">
      <c r="A1080">
        <v>1844410870</v>
      </c>
      <c r="C1080" s="7" t="s">
        <v>1013</v>
      </c>
      <c r="E1080" s="8">
        <v>737448</v>
      </c>
      <c r="G1080" s="8">
        <v>737448</v>
      </c>
      <c r="I1080" s="8">
        <v>737448</v>
      </c>
    </row>
    <row r="1081" spans="1:9" x14ac:dyDescent="0.2">
      <c r="A1081">
        <v>1844440840</v>
      </c>
      <c r="C1081" s="7" t="s">
        <v>1014</v>
      </c>
      <c r="E1081" s="9">
        <v>2600</v>
      </c>
      <c r="G1081" s="9">
        <v>2600</v>
      </c>
      <c r="I1081" s="9">
        <v>2331</v>
      </c>
    </row>
    <row r="1082" spans="1:9" s="10" customFormat="1" ht="15" x14ac:dyDescent="0.25">
      <c r="C1082" s="11" t="s">
        <v>1015</v>
      </c>
      <c r="E1082" s="12">
        <f>SUM(E1066:E1081)</f>
        <v>12602257</v>
      </c>
      <c r="G1082" s="12">
        <f t="shared" ref="G1082:I1082" si="128">SUM(G1066:G1081)</f>
        <v>13014557</v>
      </c>
      <c r="I1082" s="12">
        <f t="shared" si="128"/>
        <v>11747178</v>
      </c>
    </row>
    <row r="1083" spans="1:9" x14ac:dyDescent="0.2">
      <c r="A1083">
        <v>1845101840</v>
      </c>
      <c r="C1083" s="7" t="s">
        <v>239</v>
      </c>
      <c r="E1083" s="8">
        <v>6705000</v>
      </c>
      <c r="G1083" s="8">
        <v>4600000</v>
      </c>
      <c r="I1083" s="8">
        <v>4833702</v>
      </c>
    </row>
    <row r="1084" spans="1:9" x14ac:dyDescent="0.2">
      <c r="A1084">
        <v>1845102840</v>
      </c>
      <c r="C1084" s="7" t="s">
        <v>241</v>
      </c>
      <c r="E1084" s="8">
        <v>15250000</v>
      </c>
      <c r="G1084" s="8">
        <v>13336000</v>
      </c>
      <c r="I1084" s="8">
        <v>13402457</v>
      </c>
    </row>
    <row r="1085" spans="1:9" x14ac:dyDescent="0.2">
      <c r="A1085">
        <v>1845103840</v>
      </c>
      <c r="C1085" s="7" t="s">
        <v>242</v>
      </c>
      <c r="E1085" s="8">
        <v>425000</v>
      </c>
      <c r="G1085" s="8">
        <v>391000</v>
      </c>
      <c r="I1085" s="8">
        <v>412426</v>
      </c>
    </row>
    <row r="1086" spans="1:9" x14ac:dyDescent="0.2">
      <c r="A1086">
        <v>1845104840</v>
      </c>
      <c r="C1086" s="7" t="s">
        <v>243</v>
      </c>
      <c r="E1086" s="8">
        <v>125000</v>
      </c>
      <c r="G1086" s="8">
        <v>61000</v>
      </c>
      <c r="I1086" s="8">
        <v>58564</v>
      </c>
    </row>
    <row r="1087" spans="1:9" x14ac:dyDescent="0.2">
      <c r="A1087">
        <v>1845105840</v>
      </c>
      <c r="C1087" s="7" t="s">
        <v>244</v>
      </c>
      <c r="E1087" s="8">
        <v>80000</v>
      </c>
      <c r="G1087" s="8">
        <v>84000</v>
      </c>
      <c r="I1087" s="8">
        <v>83466</v>
      </c>
    </row>
    <row r="1088" spans="1:9" x14ac:dyDescent="0.2">
      <c r="A1088">
        <v>1845106840</v>
      </c>
      <c r="C1088" s="7" t="s">
        <v>1016</v>
      </c>
      <c r="E1088" s="8">
        <v>676000</v>
      </c>
      <c r="G1088" s="8">
        <v>676000</v>
      </c>
      <c r="I1088" s="8">
        <v>688887</v>
      </c>
    </row>
    <row r="1089" spans="1:9" x14ac:dyDescent="0.2">
      <c r="A1089">
        <v>1845107840</v>
      </c>
      <c r="C1089" s="7" t="s">
        <v>246</v>
      </c>
      <c r="E1089" s="8">
        <v>20000</v>
      </c>
      <c r="G1089" s="8">
        <v>60000</v>
      </c>
      <c r="I1089" s="8">
        <v>13149</v>
      </c>
    </row>
    <row r="1090" spans="1:9" x14ac:dyDescent="0.2">
      <c r="A1090">
        <v>1845108840</v>
      </c>
      <c r="C1090" s="7" t="s">
        <v>248</v>
      </c>
      <c r="E1090" s="8">
        <v>1050000</v>
      </c>
      <c r="G1090" s="8">
        <v>636000</v>
      </c>
      <c r="I1090" s="8">
        <v>738832</v>
      </c>
    </row>
    <row r="1091" spans="1:9" x14ac:dyDescent="0.2">
      <c r="A1091">
        <v>1845109840</v>
      </c>
      <c r="C1091" s="7" t="s">
        <v>245</v>
      </c>
      <c r="E1091" s="8">
        <v>1898000</v>
      </c>
      <c r="G1091" s="8">
        <v>1923000</v>
      </c>
      <c r="I1091" s="8">
        <v>1934320</v>
      </c>
    </row>
    <row r="1092" spans="1:9" x14ac:dyDescent="0.2">
      <c r="A1092">
        <v>1845201840</v>
      </c>
      <c r="C1092" s="7" t="s">
        <v>251</v>
      </c>
      <c r="G1092" s="8">
        <v>12000</v>
      </c>
      <c r="I1092" s="8">
        <v>1319</v>
      </c>
    </row>
    <row r="1093" spans="1:9" x14ac:dyDescent="0.2">
      <c r="A1093">
        <v>1845202840</v>
      </c>
      <c r="C1093" s="7" t="s">
        <v>253</v>
      </c>
      <c r="E1093" s="8">
        <v>2560000</v>
      </c>
      <c r="G1093" s="8">
        <v>1986000</v>
      </c>
      <c r="I1093" s="8">
        <v>2065547</v>
      </c>
    </row>
    <row r="1094" spans="1:9" x14ac:dyDescent="0.2">
      <c r="A1094">
        <v>1845203840</v>
      </c>
      <c r="C1094" s="7" t="s">
        <v>255</v>
      </c>
      <c r="E1094" s="8">
        <v>550000</v>
      </c>
      <c r="G1094" s="8">
        <v>575000</v>
      </c>
      <c r="I1094" s="8">
        <v>593017</v>
      </c>
    </row>
    <row r="1095" spans="1:9" x14ac:dyDescent="0.2">
      <c r="A1095">
        <v>1845204840</v>
      </c>
      <c r="C1095" s="7" t="s">
        <v>256</v>
      </c>
      <c r="E1095" s="8">
        <v>55000</v>
      </c>
      <c r="G1095" s="8">
        <v>70000</v>
      </c>
      <c r="I1095" s="8">
        <v>76227</v>
      </c>
    </row>
    <row r="1096" spans="1:9" x14ac:dyDescent="0.2">
      <c r="A1096">
        <v>1845301840</v>
      </c>
      <c r="C1096" s="7" t="s">
        <v>258</v>
      </c>
      <c r="E1096" s="8">
        <v>1175000</v>
      </c>
      <c r="G1096" s="8">
        <v>825000</v>
      </c>
      <c r="I1096" s="8">
        <v>603231</v>
      </c>
    </row>
    <row r="1097" spans="1:9" x14ac:dyDescent="0.2">
      <c r="A1097">
        <v>1845302840</v>
      </c>
      <c r="C1097" s="7" t="s">
        <v>259</v>
      </c>
      <c r="E1097" s="8">
        <v>70000</v>
      </c>
      <c r="G1097" s="8">
        <v>50000</v>
      </c>
      <c r="I1097" s="8">
        <v>56285</v>
      </c>
    </row>
    <row r="1098" spans="1:9" x14ac:dyDescent="0.2">
      <c r="A1098">
        <v>1845440110</v>
      </c>
      <c r="C1098" s="7" t="s">
        <v>1017</v>
      </c>
      <c r="E1098" s="8">
        <v>65021</v>
      </c>
    </row>
    <row r="1099" spans="1:9" x14ac:dyDescent="0.2">
      <c r="A1099">
        <v>1845440680</v>
      </c>
      <c r="C1099" s="7" t="s">
        <v>1018</v>
      </c>
      <c r="E1099" s="8">
        <v>3000</v>
      </c>
      <c r="G1099" s="8">
        <v>4500</v>
      </c>
      <c r="I1099" s="8">
        <v>3811</v>
      </c>
    </row>
    <row r="1100" spans="1:9" x14ac:dyDescent="0.2">
      <c r="A1100">
        <v>1845440780</v>
      </c>
      <c r="C1100" s="7" t="s">
        <v>1019</v>
      </c>
      <c r="E1100" s="9">
        <v>3000</v>
      </c>
      <c r="G1100" s="9">
        <v>4500</v>
      </c>
      <c r="I1100" s="9">
        <v>546</v>
      </c>
    </row>
    <row r="1101" spans="1:9" s="10" customFormat="1" ht="15" x14ac:dyDescent="0.25">
      <c r="C1101" s="11" t="s">
        <v>1020</v>
      </c>
      <c r="E1101" s="12">
        <f>SUM(E1083:E1100)</f>
        <v>30710021</v>
      </c>
      <c r="G1101" s="12">
        <f t="shared" ref="G1101:I1101" si="129">SUM(G1083:G1100)</f>
        <v>25294000</v>
      </c>
      <c r="I1101" s="12">
        <f t="shared" si="129"/>
        <v>25565786</v>
      </c>
    </row>
    <row r="1102" spans="1:9" x14ac:dyDescent="0.2">
      <c r="A1102">
        <v>1846300110</v>
      </c>
      <c r="C1102" s="7" t="s">
        <v>1021</v>
      </c>
      <c r="E1102" s="8">
        <v>678747</v>
      </c>
      <c r="G1102" s="8">
        <v>566716</v>
      </c>
      <c r="I1102" s="8">
        <v>654950</v>
      </c>
    </row>
    <row r="1103" spans="1:9" x14ac:dyDescent="0.2">
      <c r="A1103">
        <v>1846300432</v>
      </c>
      <c r="C1103" s="7" t="s">
        <v>1022</v>
      </c>
      <c r="E1103" s="8">
        <v>3000</v>
      </c>
      <c r="G1103" s="8">
        <v>12000</v>
      </c>
      <c r="I1103" s="8">
        <v>1481</v>
      </c>
    </row>
    <row r="1104" spans="1:9" x14ac:dyDescent="0.2">
      <c r="A1104">
        <v>1846300540</v>
      </c>
      <c r="C1104" s="7" t="s">
        <v>1023</v>
      </c>
      <c r="E1104" s="8">
        <v>1500</v>
      </c>
      <c r="G1104" s="8">
        <v>2500</v>
      </c>
      <c r="I1104" s="8">
        <v>1582</v>
      </c>
    </row>
    <row r="1105" spans="1:9" x14ac:dyDescent="0.2">
      <c r="A1105">
        <v>1846300720</v>
      </c>
      <c r="C1105" s="7" t="s">
        <v>1024</v>
      </c>
      <c r="E1105" s="8">
        <v>9000</v>
      </c>
      <c r="G1105" s="8">
        <v>7800</v>
      </c>
      <c r="I1105" s="8">
        <v>2443</v>
      </c>
    </row>
    <row r="1106" spans="1:9" x14ac:dyDescent="0.2">
      <c r="A1106">
        <v>1846300780</v>
      </c>
      <c r="C1106" s="7" t="s">
        <v>1025</v>
      </c>
      <c r="E1106" s="8">
        <v>56500</v>
      </c>
      <c r="G1106" s="8">
        <v>49000</v>
      </c>
      <c r="I1106" s="8">
        <v>49534</v>
      </c>
    </row>
    <row r="1107" spans="1:9" x14ac:dyDescent="0.2">
      <c r="A1107">
        <v>1846300840</v>
      </c>
      <c r="C1107" s="7" t="s">
        <v>1026</v>
      </c>
      <c r="E1107" s="8">
        <v>215000</v>
      </c>
      <c r="G1107" s="8">
        <v>200000</v>
      </c>
      <c r="I1107" s="8">
        <v>203050</v>
      </c>
    </row>
    <row r="1108" spans="1:9" x14ac:dyDescent="0.2">
      <c r="A1108">
        <v>1846300841</v>
      </c>
      <c r="C1108" s="7" t="s">
        <v>1027</v>
      </c>
      <c r="E1108" s="8">
        <v>60732</v>
      </c>
    </row>
    <row r="1109" spans="1:9" x14ac:dyDescent="0.2">
      <c r="A1109">
        <v>1846501840</v>
      </c>
      <c r="C1109" s="7" t="s">
        <v>266</v>
      </c>
      <c r="E1109" s="8">
        <v>7500000</v>
      </c>
      <c r="G1109" s="8">
        <v>7341000</v>
      </c>
      <c r="I1109" s="8">
        <v>7420136</v>
      </c>
    </row>
    <row r="1110" spans="1:9" x14ac:dyDescent="0.2">
      <c r="A1110">
        <v>1846502840</v>
      </c>
      <c r="C1110" s="7" t="s">
        <v>267</v>
      </c>
      <c r="E1110" s="8">
        <v>255000</v>
      </c>
      <c r="G1110" s="8">
        <v>303000</v>
      </c>
      <c r="I1110" s="8">
        <v>295954</v>
      </c>
    </row>
    <row r="1111" spans="1:9" x14ac:dyDescent="0.2">
      <c r="A1111">
        <v>1846600840</v>
      </c>
      <c r="C1111" s="7" t="s">
        <v>268</v>
      </c>
      <c r="E1111" s="8">
        <v>677000</v>
      </c>
      <c r="G1111" s="8">
        <v>677000</v>
      </c>
      <c r="I1111" s="8">
        <v>660165</v>
      </c>
    </row>
    <row r="1112" spans="1:9" x14ac:dyDescent="0.2">
      <c r="A1112">
        <v>1846601840</v>
      </c>
      <c r="C1112" s="7" t="s">
        <v>271</v>
      </c>
      <c r="E1112" s="8">
        <v>184000</v>
      </c>
      <c r="G1112" s="8">
        <v>184000</v>
      </c>
      <c r="I1112" s="8">
        <v>223324</v>
      </c>
    </row>
    <row r="1113" spans="1:9" x14ac:dyDescent="0.2">
      <c r="A1113">
        <v>1846602840</v>
      </c>
      <c r="C1113" s="7" t="s">
        <v>270</v>
      </c>
      <c r="E1113" s="8">
        <v>40000</v>
      </c>
      <c r="G1113" s="8">
        <v>92000</v>
      </c>
      <c r="I1113" s="8">
        <v>83968</v>
      </c>
    </row>
    <row r="1114" spans="1:9" x14ac:dyDescent="0.2">
      <c r="A1114">
        <v>1846700840</v>
      </c>
      <c r="C1114" s="7" t="s">
        <v>1028</v>
      </c>
      <c r="E1114" s="8">
        <v>240000</v>
      </c>
      <c r="G1114" s="8">
        <v>240000</v>
      </c>
      <c r="I1114" s="8">
        <v>239641</v>
      </c>
    </row>
    <row r="1115" spans="1:9" x14ac:dyDescent="0.2">
      <c r="A1115">
        <v>1846701110</v>
      </c>
      <c r="C1115" s="7" t="s">
        <v>1029</v>
      </c>
      <c r="E1115" s="8">
        <v>309716</v>
      </c>
      <c r="G1115" s="8">
        <v>472494</v>
      </c>
      <c r="I1115" s="8">
        <v>422529</v>
      </c>
    </row>
    <row r="1116" spans="1:9" x14ac:dyDescent="0.2">
      <c r="A1116">
        <v>1846701840</v>
      </c>
      <c r="C1116" s="7" t="s">
        <v>274</v>
      </c>
      <c r="E1116" s="8">
        <v>4184000</v>
      </c>
      <c r="G1116" s="8">
        <v>4184000</v>
      </c>
      <c r="I1116" s="8">
        <v>4242508</v>
      </c>
    </row>
    <row r="1117" spans="1:9" x14ac:dyDescent="0.2">
      <c r="A1117">
        <v>1846701841</v>
      </c>
      <c r="C1117" s="7" t="s">
        <v>275</v>
      </c>
      <c r="G1117" s="8">
        <v>55000</v>
      </c>
    </row>
    <row r="1118" spans="1:9" x14ac:dyDescent="0.2">
      <c r="A1118">
        <v>1846702840</v>
      </c>
      <c r="C1118" s="7" t="s">
        <v>276</v>
      </c>
      <c r="E1118" s="8">
        <v>800000</v>
      </c>
      <c r="G1118" s="8">
        <v>842000</v>
      </c>
      <c r="I1118" s="8">
        <v>777285</v>
      </c>
    </row>
    <row r="1119" spans="1:9" x14ac:dyDescent="0.2">
      <c r="A1119">
        <v>1846703840</v>
      </c>
      <c r="C1119" s="7" t="s">
        <v>277</v>
      </c>
      <c r="G1119" s="8">
        <v>68000</v>
      </c>
    </row>
    <row r="1120" spans="1:9" x14ac:dyDescent="0.2">
      <c r="A1120">
        <v>1846704840</v>
      </c>
      <c r="C1120" s="7" t="s">
        <v>278</v>
      </c>
      <c r="E1120" s="8">
        <v>229000</v>
      </c>
      <c r="G1120" s="8">
        <v>229848</v>
      </c>
      <c r="I1120" s="8">
        <v>227101</v>
      </c>
    </row>
    <row r="1121" spans="1:9" x14ac:dyDescent="0.2">
      <c r="A1121">
        <v>1846705840</v>
      </c>
      <c r="C1121" s="7" t="s">
        <v>279</v>
      </c>
      <c r="E1121" s="8">
        <v>80000</v>
      </c>
      <c r="G1121" s="8">
        <v>66000</v>
      </c>
      <c r="I1121" s="8">
        <v>65316</v>
      </c>
    </row>
    <row r="1122" spans="1:9" x14ac:dyDescent="0.2">
      <c r="A1122">
        <v>1846706840</v>
      </c>
      <c r="C1122" s="7" t="s">
        <v>280</v>
      </c>
      <c r="E1122" s="8">
        <v>1856000</v>
      </c>
      <c r="G1122" s="8">
        <v>1348000</v>
      </c>
      <c r="I1122" s="8">
        <v>1341087</v>
      </c>
    </row>
    <row r="1123" spans="1:9" x14ac:dyDescent="0.2">
      <c r="A1123">
        <v>1846707110</v>
      </c>
      <c r="C1123" s="7" t="s">
        <v>1030</v>
      </c>
      <c r="E1123" s="8">
        <v>467180</v>
      </c>
      <c r="G1123" s="8">
        <v>183384</v>
      </c>
      <c r="I1123" s="8">
        <v>396010</v>
      </c>
    </row>
    <row r="1124" spans="1:9" x14ac:dyDescent="0.2">
      <c r="A1124">
        <v>1846707840</v>
      </c>
      <c r="C1124" s="7" t="s">
        <v>282</v>
      </c>
      <c r="E1124" s="8">
        <v>85000</v>
      </c>
      <c r="G1124" s="8">
        <v>78000</v>
      </c>
      <c r="I1124" s="8">
        <v>42889</v>
      </c>
    </row>
    <row r="1125" spans="1:9" x14ac:dyDescent="0.2">
      <c r="A1125">
        <v>1846801840</v>
      </c>
      <c r="C1125" s="7" t="s">
        <v>283</v>
      </c>
      <c r="E1125" s="8">
        <v>75000</v>
      </c>
      <c r="G1125" s="8">
        <v>90000</v>
      </c>
      <c r="I1125" s="8">
        <v>72600</v>
      </c>
    </row>
    <row r="1126" spans="1:9" x14ac:dyDescent="0.2">
      <c r="A1126">
        <v>1846802840</v>
      </c>
      <c r="C1126" s="7" t="s">
        <v>284</v>
      </c>
      <c r="E1126" s="8">
        <v>136000</v>
      </c>
      <c r="G1126" s="8">
        <v>146000</v>
      </c>
      <c r="I1126" s="8">
        <v>126925</v>
      </c>
    </row>
    <row r="1127" spans="1:9" x14ac:dyDescent="0.2">
      <c r="A1127">
        <v>1846803840</v>
      </c>
      <c r="C1127" s="7" t="s">
        <v>285</v>
      </c>
      <c r="E1127" s="8">
        <v>13000</v>
      </c>
      <c r="G1127" s="8">
        <v>26000</v>
      </c>
    </row>
    <row r="1128" spans="1:9" x14ac:dyDescent="0.2">
      <c r="A1128">
        <v>1846804110</v>
      </c>
      <c r="C1128" s="7" t="s">
        <v>1031</v>
      </c>
      <c r="G1128" s="8">
        <v>90000</v>
      </c>
    </row>
    <row r="1129" spans="1:9" x14ac:dyDescent="0.2">
      <c r="A1129">
        <v>1846804840</v>
      </c>
      <c r="C1129" s="7" t="s">
        <v>1032</v>
      </c>
      <c r="E1129" s="9">
        <v>120000</v>
      </c>
      <c r="G1129" s="9">
        <v>142000</v>
      </c>
      <c r="I1129" s="9"/>
    </row>
    <row r="1130" spans="1:9" s="10" customFormat="1" ht="15" x14ac:dyDescent="0.25">
      <c r="C1130" s="11" t="s">
        <v>1033</v>
      </c>
      <c r="E1130" s="12">
        <f>SUM(E1102:E1129)</f>
        <v>18275375</v>
      </c>
      <c r="G1130" s="12">
        <f t="shared" ref="G1130:I1130" si="130">SUM(G1102:G1129)</f>
        <v>17695742</v>
      </c>
      <c r="I1130" s="12">
        <f t="shared" si="130"/>
        <v>17550478</v>
      </c>
    </row>
    <row r="1131" spans="1:9" x14ac:dyDescent="0.2">
      <c r="A1131">
        <v>1847101840</v>
      </c>
      <c r="C1131" s="7" t="s">
        <v>288</v>
      </c>
      <c r="G1131" s="8">
        <v>18000</v>
      </c>
      <c r="I1131" s="8">
        <v>8190</v>
      </c>
    </row>
    <row r="1132" spans="1:9" x14ac:dyDescent="0.2">
      <c r="A1132">
        <v>1847102110</v>
      </c>
      <c r="C1132" s="7" t="s">
        <v>1034</v>
      </c>
      <c r="G1132" s="8">
        <v>120000</v>
      </c>
    </row>
    <row r="1133" spans="1:9" x14ac:dyDescent="0.2">
      <c r="A1133">
        <v>1847102840</v>
      </c>
      <c r="C1133" s="7" t="s">
        <v>289</v>
      </c>
      <c r="E1133" s="8">
        <v>43000</v>
      </c>
      <c r="G1133" s="8">
        <v>43000</v>
      </c>
      <c r="I1133" s="8">
        <v>40622</v>
      </c>
    </row>
    <row r="1134" spans="1:9" x14ac:dyDescent="0.2">
      <c r="A1134">
        <v>1847103840</v>
      </c>
      <c r="C1134" s="7" t="s">
        <v>290</v>
      </c>
      <c r="E1134" s="8">
        <v>366000</v>
      </c>
      <c r="G1134" s="8">
        <v>195260</v>
      </c>
      <c r="I1134" s="8">
        <v>169633</v>
      </c>
    </row>
    <row r="1135" spans="1:9" x14ac:dyDescent="0.2">
      <c r="A1135">
        <v>1847103841</v>
      </c>
      <c r="C1135" s="7" t="s">
        <v>291</v>
      </c>
      <c r="I1135" s="8">
        <v>5944</v>
      </c>
    </row>
    <row r="1136" spans="1:9" x14ac:dyDescent="0.2">
      <c r="A1136">
        <v>1847104840</v>
      </c>
      <c r="C1136" s="7" t="s">
        <v>291</v>
      </c>
      <c r="E1136" s="8">
        <v>27000</v>
      </c>
      <c r="G1136" s="8">
        <v>28000</v>
      </c>
      <c r="I1136" s="8">
        <v>10637</v>
      </c>
    </row>
    <row r="1137" spans="1:9" x14ac:dyDescent="0.2">
      <c r="A1137">
        <v>1847105840</v>
      </c>
      <c r="C1137" s="7" t="s">
        <v>292</v>
      </c>
      <c r="E1137" s="8">
        <v>31000</v>
      </c>
      <c r="G1137" s="8">
        <v>31000</v>
      </c>
      <c r="I1137" s="8">
        <v>43090</v>
      </c>
    </row>
    <row r="1138" spans="1:9" x14ac:dyDescent="0.2">
      <c r="A1138">
        <v>1847120840</v>
      </c>
      <c r="C1138" s="7" t="s">
        <v>293</v>
      </c>
      <c r="E1138" s="8">
        <v>40000</v>
      </c>
      <c r="G1138" s="8">
        <v>40000</v>
      </c>
      <c r="I1138" s="8">
        <v>6558</v>
      </c>
    </row>
    <row r="1139" spans="1:9" x14ac:dyDescent="0.2">
      <c r="A1139">
        <v>1847130840</v>
      </c>
      <c r="C1139" s="7" t="s">
        <v>294</v>
      </c>
      <c r="E1139" s="8">
        <v>22000</v>
      </c>
      <c r="G1139" s="8">
        <v>52000</v>
      </c>
    </row>
    <row r="1140" spans="1:9" x14ac:dyDescent="0.2">
      <c r="A1140">
        <v>1847140840</v>
      </c>
      <c r="C1140" s="7" t="s">
        <v>295</v>
      </c>
      <c r="E1140" s="8">
        <v>23000</v>
      </c>
      <c r="G1140" s="8">
        <v>16500</v>
      </c>
      <c r="I1140" s="8">
        <v>16622</v>
      </c>
    </row>
    <row r="1141" spans="1:9" x14ac:dyDescent="0.2">
      <c r="A1141">
        <v>1847200110</v>
      </c>
      <c r="C1141" s="7" t="s">
        <v>1035</v>
      </c>
      <c r="E1141" s="8">
        <v>69932</v>
      </c>
      <c r="G1141" s="8">
        <v>287646</v>
      </c>
      <c r="I1141" s="8">
        <v>83864</v>
      </c>
    </row>
    <row r="1142" spans="1:9" x14ac:dyDescent="0.2">
      <c r="A1142">
        <v>1847200840</v>
      </c>
      <c r="C1142" s="7" t="s">
        <v>289</v>
      </c>
      <c r="E1142" s="8">
        <v>260000</v>
      </c>
      <c r="G1142" s="8">
        <v>260000</v>
      </c>
      <c r="I1142" s="8">
        <v>244512</v>
      </c>
    </row>
    <row r="1143" spans="1:9" x14ac:dyDescent="0.2">
      <c r="A1143">
        <v>1847201840</v>
      </c>
      <c r="C1143" s="7" t="s">
        <v>300</v>
      </c>
      <c r="E1143" s="8">
        <v>25000</v>
      </c>
      <c r="G1143" s="8">
        <v>404000</v>
      </c>
      <c r="I1143" s="8">
        <v>404655</v>
      </c>
    </row>
    <row r="1144" spans="1:9" x14ac:dyDescent="0.2">
      <c r="A1144">
        <v>1847210780</v>
      </c>
      <c r="C1144" s="7" t="s">
        <v>1036</v>
      </c>
      <c r="I1144" s="8">
        <v>230</v>
      </c>
    </row>
    <row r="1145" spans="1:9" x14ac:dyDescent="0.2">
      <c r="A1145">
        <v>1847300840</v>
      </c>
      <c r="C1145" s="7" t="s">
        <v>1037</v>
      </c>
      <c r="E1145" s="8">
        <v>123000</v>
      </c>
      <c r="G1145" s="8">
        <v>123000</v>
      </c>
      <c r="I1145" s="8">
        <v>100941</v>
      </c>
    </row>
    <row r="1146" spans="1:9" x14ac:dyDescent="0.2">
      <c r="A1146">
        <v>1847400540</v>
      </c>
      <c r="C1146" s="7" t="s">
        <v>1038</v>
      </c>
      <c r="E1146" s="8">
        <v>12000</v>
      </c>
      <c r="G1146" s="8">
        <v>5000</v>
      </c>
      <c r="I1146" s="8">
        <v>33495</v>
      </c>
    </row>
    <row r="1147" spans="1:9" x14ac:dyDescent="0.2">
      <c r="A1147">
        <v>1847601750</v>
      </c>
      <c r="C1147" s="7" t="s">
        <v>1039</v>
      </c>
      <c r="I1147" s="8">
        <v>1074</v>
      </c>
    </row>
    <row r="1148" spans="1:9" x14ac:dyDescent="0.2">
      <c r="A1148">
        <v>1847602110</v>
      </c>
      <c r="C1148" s="7" t="s">
        <v>1040</v>
      </c>
      <c r="E1148" s="8">
        <v>914628</v>
      </c>
      <c r="G1148" s="8">
        <v>185720</v>
      </c>
      <c r="I1148" s="8">
        <v>771240</v>
      </c>
    </row>
    <row r="1149" spans="1:9" x14ac:dyDescent="0.2">
      <c r="A1149">
        <v>1847602840</v>
      </c>
      <c r="C1149" s="7" t="s">
        <v>303</v>
      </c>
      <c r="E1149" s="8">
        <v>1000</v>
      </c>
    </row>
    <row r="1150" spans="1:9" x14ac:dyDescent="0.2">
      <c r="A1150">
        <v>1847603840</v>
      </c>
      <c r="C1150" s="7" t="s">
        <v>304</v>
      </c>
      <c r="E1150" s="8">
        <v>242000</v>
      </c>
      <c r="G1150" s="8">
        <v>242000</v>
      </c>
    </row>
    <row r="1151" spans="1:9" x14ac:dyDescent="0.2">
      <c r="A1151">
        <v>1847604110</v>
      </c>
      <c r="C1151" s="7" t="s">
        <v>1041</v>
      </c>
      <c r="G1151" s="8">
        <v>115000</v>
      </c>
    </row>
    <row r="1152" spans="1:9" x14ac:dyDescent="0.2">
      <c r="A1152">
        <v>1847605840</v>
      </c>
      <c r="C1152" s="7" t="s">
        <v>1042</v>
      </c>
      <c r="E1152" s="8">
        <v>1500</v>
      </c>
      <c r="G1152" s="8">
        <v>1000</v>
      </c>
    </row>
    <row r="1153" spans="1:9" x14ac:dyDescent="0.2">
      <c r="A1153">
        <v>1847606840</v>
      </c>
      <c r="C1153" s="7" t="s">
        <v>1043</v>
      </c>
      <c r="E1153" s="9">
        <v>220000</v>
      </c>
      <c r="G1153" s="9"/>
      <c r="I1153" s="9"/>
    </row>
    <row r="1154" spans="1:9" s="10" customFormat="1" ht="15" x14ac:dyDescent="0.25">
      <c r="C1154" s="11" t="s">
        <v>1044</v>
      </c>
      <c r="E1154" s="12">
        <f>SUM(E1131:E1153)</f>
        <v>2421060</v>
      </c>
      <c r="G1154" s="12">
        <f t="shared" ref="G1154:I1154" si="131">SUM(G1131:G1153)</f>
        <v>2167126</v>
      </c>
      <c r="I1154" s="12">
        <f t="shared" si="131"/>
        <v>1941307</v>
      </c>
    </row>
    <row r="1155" spans="1:9" x14ac:dyDescent="0.2">
      <c r="A1155">
        <v>1848300840</v>
      </c>
      <c r="C1155" s="7" t="s">
        <v>308</v>
      </c>
      <c r="E1155" s="8">
        <v>19000</v>
      </c>
      <c r="G1155" s="8">
        <v>19000</v>
      </c>
      <c r="I1155" s="8">
        <v>400</v>
      </c>
    </row>
    <row r="1156" spans="1:9" x14ac:dyDescent="0.2">
      <c r="A1156">
        <v>1848400840</v>
      </c>
      <c r="C1156" s="7" t="s">
        <v>309</v>
      </c>
      <c r="E1156" s="8">
        <v>25000</v>
      </c>
      <c r="G1156" s="8">
        <v>50000</v>
      </c>
    </row>
    <row r="1157" spans="1:9" x14ac:dyDescent="0.2">
      <c r="A1157">
        <v>1848500840</v>
      </c>
      <c r="C1157" s="7" t="s">
        <v>1045</v>
      </c>
      <c r="E1157" s="9"/>
      <c r="G1157" s="9">
        <v>5000</v>
      </c>
      <c r="I1157" s="9"/>
    </row>
    <row r="1158" spans="1:9" s="10" customFormat="1" ht="15" x14ac:dyDescent="0.25">
      <c r="C1158" s="11" t="s">
        <v>1046</v>
      </c>
      <c r="E1158" s="12">
        <f>SUM(E1155:E1157)</f>
        <v>44000</v>
      </c>
      <c r="G1158" s="12">
        <f t="shared" ref="G1158:I1158" si="132">SUM(G1155:G1157)</f>
        <v>74000</v>
      </c>
      <c r="I1158" s="12">
        <f t="shared" si="132"/>
        <v>400</v>
      </c>
    </row>
    <row r="1159" spans="1:9" x14ac:dyDescent="0.2">
      <c r="A1159">
        <v>1849000840</v>
      </c>
      <c r="C1159" s="7" t="s">
        <v>1047</v>
      </c>
      <c r="I1159" s="8">
        <v>279</v>
      </c>
    </row>
    <row r="1160" spans="1:9" x14ac:dyDescent="0.2">
      <c r="A1160">
        <v>1849001840</v>
      </c>
      <c r="C1160" s="7" t="s">
        <v>1048</v>
      </c>
      <c r="E1160" s="8">
        <v>35000</v>
      </c>
      <c r="G1160" s="8">
        <v>35000</v>
      </c>
      <c r="I1160" s="8">
        <v>33582</v>
      </c>
    </row>
    <row r="1161" spans="1:9" x14ac:dyDescent="0.2">
      <c r="A1161">
        <v>1849002840</v>
      </c>
      <c r="C1161" s="7" t="s">
        <v>1049</v>
      </c>
      <c r="E1161" s="8">
        <v>9000</v>
      </c>
      <c r="G1161" s="8">
        <v>9000</v>
      </c>
    </row>
    <row r="1162" spans="1:9" x14ac:dyDescent="0.2">
      <c r="A1162">
        <v>1849003840</v>
      </c>
      <c r="C1162" s="7" t="s">
        <v>313</v>
      </c>
      <c r="E1162" s="8">
        <v>9000</v>
      </c>
      <c r="G1162" s="8">
        <v>9000</v>
      </c>
    </row>
    <row r="1163" spans="1:9" x14ac:dyDescent="0.2">
      <c r="A1163">
        <v>1849004840</v>
      </c>
      <c r="C1163" s="7" t="s">
        <v>314</v>
      </c>
      <c r="E1163" s="8">
        <v>20000</v>
      </c>
      <c r="G1163" s="8">
        <v>20000</v>
      </c>
      <c r="I1163" s="8">
        <v>16961</v>
      </c>
    </row>
    <row r="1164" spans="1:9" x14ac:dyDescent="0.2">
      <c r="A1164">
        <v>1849006840</v>
      </c>
      <c r="C1164" s="7" t="s">
        <v>1050</v>
      </c>
      <c r="G1164" s="8">
        <v>200000</v>
      </c>
      <c r="I1164" s="8">
        <v>131816</v>
      </c>
    </row>
    <row r="1165" spans="1:9" x14ac:dyDescent="0.2">
      <c r="A1165">
        <v>1849007110</v>
      </c>
      <c r="C1165" s="7" t="s">
        <v>1051</v>
      </c>
      <c r="I1165" s="8">
        <v>85577</v>
      </c>
    </row>
    <row r="1166" spans="1:9" x14ac:dyDescent="0.2">
      <c r="A1166">
        <v>1849007840</v>
      </c>
      <c r="C1166" s="7" t="s">
        <v>316</v>
      </c>
      <c r="E1166" s="8">
        <v>200000</v>
      </c>
    </row>
    <row r="1167" spans="1:9" x14ac:dyDescent="0.2">
      <c r="A1167">
        <v>1849008840</v>
      </c>
      <c r="C1167" s="7" t="s">
        <v>1052</v>
      </c>
      <c r="E1167" s="9"/>
      <c r="G1167" s="9">
        <v>400000</v>
      </c>
      <c r="I1167" s="9"/>
    </row>
    <row r="1168" spans="1:9" s="10" customFormat="1" ht="15" x14ac:dyDescent="0.25">
      <c r="C1168" s="11" t="s">
        <v>1053</v>
      </c>
      <c r="E1168" s="14">
        <f>SUM(E1159:E1167)</f>
        <v>273000</v>
      </c>
      <c r="G1168" s="14">
        <f t="shared" ref="G1168:I1168" si="133">SUM(G1159:G1167)</f>
        <v>673000</v>
      </c>
      <c r="I1168" s="14">
        <f t="shared" si="133"/>
        <v>268215</v>
      </c>
    </row>
    <row r="1169" spans="1:9" s="10" customFormat="1" ht="15.75" thickBot="1" x14ac:dyDescent="0.3">
      <c r="C1169" s="11" t="s">
        <v>1054</v>
      </c>
      <c r="E1169" s="15">
        <f>E1031+E1049+E1065+E1082+E1101+E1130+E1154+E1158+E1168</f>
        <v>91892408</v>
      </c>
      <c r="G1169" s="15">
        <f t="shared" ref="G1169:I1169" si="134">G1031+G1049+G1065+G1082+G1101+G1130+G1154+G1158+G1168</f>
        <v>83851861</v>
      </c>
      <c r="I1169" s="15">
        <f t="shared" si="134"/>
        <v>78725535</v>
      </c>
    </row>
    <row r="1170" spans="1:9" x14ac:dyDescent="0.2">
      <c r="A1170">
        <v>1851000110</v>
      </c>
      <c r="C1170" s="7" t="s">
        <v>1055</v>
      </c>
      <c r="E1170" s="8">
        <v>978937</v>
      </c>
      <c r="G1170" s="8">
        <v>788766</v>
      </c>
      <c r="I1170" s="8">
        <v>940372</v>
      </c>
    </row>
    <row r="1171" spans="1:9" x14ac:dyDescent="0.2">
      <c r="A1171">
        <v>1851000534</v>
      </c>
      <c r="C1171" s="7" t="s">
        <v>1056</v>
      </c>
      <c r="E1171" s="8">
        <v>6000</v>
      </c>
      <c r="G1171" s="8">
        <v>16500</v>
      </c>
      <c r="I1171" s="8">
        <v>14317</v>
      </c>
    </row>
    <row r="1172" spans="1:9" x14ac:dyDescent="0.2">
      <c r="A1172">
        <v>1851000535</v>
      </c>
      <c r="C1172" s="7" t="s">
        <v>1057</v>
      </c>
      <c r="E1172" s="8">
        <v>16500</v>
      </c>
      <c r="G1172" s="8">
        <v>16500</v>
      </c>
      <c r="I1172" s="8">
        <v>14869</v>
      </c>
    </row>
    <row r="1173" spans="1:9" x14ac:dyDescent="0.2">
      <c r="A1173">
        <v>1851000780</v>
      </c>
      <c r="C1173" s="7" t="s">
        <v>1058</v>
      </c>
      <c r="I1173" s="8">
        <v>1819</v>
      </c>
    </row>
    <row r="1174" spans="1:9" x14ac:dyDescent="0.2">
      <c r="A1174">
        <v>1851000810</v>
      </c>
      <c r="C1174" s="7" t="s">
        <v>1059</v>
      </c>
      <c r="E1174" s="8">
        <v>3900000</v>
      </c>
      <c r="G1174" s="8">
        <v>3750000</v>
      </c>
      <c r="I1174" s="8">
        <v>3629342</v>
      </c>
    </row>
    <row r="1175" spans="1:9" x14ac:dyDescent="0.2">
      <c r="A1175">
        <v>1851000829</v>
      </c>
      <c r="C1175" s="7" t="s">
        <v>1060</v>
      </c>
      <c r="E1175" s="8">
        <v>85000</v>
      </c>
      <c r="G1175" s="8">
        <v>85000</v>
      </c>
      <c r="I1175" s="8">
        <v>77141</v>
      </c>
    </row>
    <row r="1176" spans="1:9" x14ac:dyDescent="0.2">
      <c r="A1176">
        <v>1851100780</v>
      </c>
      <c r="C1176" s="7" t="s">
        <v>1061</v>
      </c>
      <c r="E1176" s="8">
        <v>1300000</v>
      </c>
      <c r="G1176" s="8">
        <v>1000000</v>
      </c>
      <c r="I1176" s="8">
        <v>938903</v>
      </c>
    </row>
    <row r="1177" spans="1:9" x14ac:dyDescent="0.2">
      <c r="A1177">
        <v>1851100782</v>
      </c>
      <c r="C1177" s="7" t="s">
        <v>1062</v>
      </c>
      <c r="I1177" s="8">
        <v>760</v>
      </c>
    </row>
    <row r="1178" spans="1:9" x14ac:dyDescent="0.2">
      <c r="A1178">
        <v>1851100783</v>
      </c>
      <c r="C1178" s="7" t="s">
        <v>1063</v>
      </c>
      <c r="E1178" s="9">
        <v>350000</v>
      </c>
      <c r="G1178" s="9">
        <v>350000</v>
      </c>
      <c r="I1178" s="9"/>
    </row>
    <row r="1179" spans="1:9" s="10" customFormat="1" ht="15" x14ac:dyDescent="0.25">
      <c r="C1179" s="11" t="s">
        <v>1064</v>
      </c>
      <c r="E1179" s="14">
        <f>SUM(E1170:E1178)</f>
        <v>6636437</v>
      </c>
      <c r="G1179" s="14">
        <f t="shared" ref="G1179:I1179" si="135">SUM(G1170:G1178)</f>
        <v>6006766</v>
      </c>
      <c r="I1179" s="14">
        <f t="shared" si="135"/>
        <v>5617523</v>
      </c>
    </row>
    <row r="1180" spans="1:9" s="10" customFormat="1" ht="15.75" thickBot="1" x14ac:dyDescent="0.3">
      <c r="C1180" s="11" t="s">
        <v>1065</v>
      </c>
      <c r="E1180" s="15">
        <f>E1179</f>
        <v>6636437</v>
      </c>
      <c r="G1180" s="15">
        <f t="shared" ref="G1180:I1180" si="136">G1179</f>
        <v>6006766</v>
      </c>
      <c r="I1180" s="15">
        <f t="shared" si="136"/>
        <v>5617523</v>
      </c>
    </row>
    <row r="1181" spans="1:9" x14ac:dyDescent="0.2">
      <c r="A1181">
        <v>1869000110</v>
      </c>
      <c r="C1181" s="7" t="s">
        <v>1066</v>
      </c>
      <c r="E1181" s="8">
        <v>4016053</v>
      </c>
      <c r="G1181" s="8">
        <v>3871917</v>
      </c>
      <c r="I1181" s="8">
        <v>3615383</v>
      </c>
    </row>
    <row r="1182" spans="1:9" x14ac:dyDescent="0.2">
      <c r="A1182">
        <v>1869000780</v>
      </c>
      <c r="C1182" s="7" t="s">
        <v>1067</v>
      </c>
      <c r="E1182" s="8">
        <v>1400000</v>
      </c>
      <c r="G1182" s="8">
        <v>1300000</v>
      </c>
      <c r="I1182" s="8">
        <v>1179464</v>
      </c>
    </row>
    <row r="1183" spans="1:9" x14ac:dyDescent="0.2">
      <c r="A1183">
        <v>1869000782</v>
      </c>
      <c r="C1183" s="7" t="s">
        <v>1068</v>
      </c>
      <c r="E1183" s="8">
        <v>200000</v>
      </c>
      <c r="G1183" s="8">
        <v>200000</v>
      </c>
      <c r="I1183" s="8">
        <v>102420</v>
      </c>
    </row>
    <row r="1184" spans="1:9" x14ac:dyDescent="0.2">
      <c r="A1184">
        <v>1869000783</v>
      </c>
      <c r="C1184" s="7" t="s">
        <v>1069</v>
      </c>
      <c r="E1184" s="9">
        <v>700000</v>
      </c>
      <c r="G1184" s="9">
        <v>700000</v>
      </c>
      <c r="I1184" s="9">
        <v>498291</v>
      </c>
    </row>
    <row r="1185" spans="1:9" s="10" customFormat="1" ht="15" x14ac:dyDescent="0.25">
      <c r="C1185" s="11" t="s">
        <v>1070</v>
      </c>
      <c r="E1185" s="14">
        <f>SUM(E1181:E1184)</f>
        <v>6316053</v>
      </c>
      <c r="G1185" s="14">
        <f t="shared" ref="G1185:I1185" si="137">SUM(G1181:G1184)</f>
        <v>6071917</v>
      </c>
      <c r="I1185" s="14">
        <f t="shared" si="137"/>
        <v>5395558</v>
      </c>
    </row>
    <row r="1186" spans="1:9" s="10" customFormat="1" ht="15.75" thickBot="1" x14ac:dyDescent="0.3">
      <c r="C1186" s="11" t="s">
        <v>1071</v>
      </c>
      <c r="E1186" s="15">
        <f>E1185</f>
        <v>6316053</v>
      </c>
      <c r="G1186" s="15">
        <f t="shared" ref="G1186:I1186" si="138">G1185</f>
        <v>6071917</v>
      </c>
      <c r="I1186" s="15">
        <f t="shared" si="138"/>
        <v>5395558</v>
      </c>
    </row>
    <row r="1187" spans="1:9" x14ac:dyDescent="0.2">
      <c r="A1187">
        <v>1879000781</v>
      </c>
      <c r="C1187" s="7" t="s">
        <v>1072</v>
      </c>
      <c r="E1187" s="8">
        <v>49000</v>
      </c>
      <c r="G1187" s="8">
        <v>49000</v>
      </c>
      <c r="I1187" s="8">
        <v>42814</v>
      </c>
    </row>
    <row r="1188" spans="1:9" x14ac:dyDescent="0.2">
      <c r="A1188">
        <v>1879000810</v>
      </c>
      <c r="C1188" s="7" t="s">
        <v>1073</v>
      </c>
      <c r="E1188" s="9">
        <v>219000</v>
      </c>
      <c r="G1188" s="9">
        <v>219000</v>
      </c>
      <c r="I1188" s="9">
        <v>213924</v>
      </c>
    </row>
    <row r="1189" spans="1:9" s="10" customFormat="1" ht="15" x14ac:dyDescent="0.25">
      <c r="C1189" s="11" t="s">
        <v>1074</v>
      </c>
      <c r="E1189" s="14">
        <f>SUM(E1187:E1188)</f>
        <v>268000</v>
      </c>
      <c r="G1189" s="14">
        <f t="shared" ref="G1189:I1189" si="139">SUM(G1187:G1188)</f>
        <v>268000</v>
      </c>
      <c r="I1189" s="14">
        <f t="shared" si="139"/>
        <v>256738</v>
      </c>
    </row>
    <row r="1190" spans="1:9" s="10" customFormat="1" ht="15.75" thickBot="1" x14ac:dyDescent="0.3">
      <c r="C1190" s="11" t="s">
        <v>1075</v>
      </c>
      <c r="E1190" s="15">
        <f>E1189</f>
        <v>268000</v>
      </c>
      <c r="G1190" s="15">
        <f t="shared" ref="G1190" si="140">G1189</f>
        <v>268000</v>
      </c>
      <c r="I1190" s="15">
        <f>I1189</f>
        <v>256738</v>
      </c>
    </row>
    <row r="1191" spans="1:9" s="10" customFormat="1" ht="15.75" thickBot="1" x14ac:dyDescent="0.3">
      <c r="A1191" s="11" t="s">
        <v>1076</v>
      </c>
      <c r="C1191" s="11"/>
      <c r="E1191" s="19">
        <f>E903+E1010+E1011+E1169+E1180+E1186+E1190</f>
        <v>365242743</v>
      </c>
      <c r="G1191" s="19">
        <f t="shared" ref="G1191:I1191" si="141">G903+G1010+G1011+G1169+G1180+G1186+G1190</f>
        <v>311864279</v>
      </c>
      <c r="I1191" s="19">
        <f t="shared" si="141"/>
        <v>279520042</v>
      </c>
    </row>
    <row r="1192" spans="1:9" x14ac:dyDescent="0.2">
      <c r="A1192">
        <v>1912000110</v>
      </c>
      <c r="C1192" s="7" t="s">
        <v>1077</v>
      </c>
      <c r="E1192" s="8">
        <v>782193</v>
      </c>
      <c r="G1192" s="8">
        <v>735860</v>
      </c>
      <c r="I1192" s="8">
        <v>634182</v>
      </c>
    </row>
    <row r="1193" spans="1:9" x14ac:dyDescent="0.2">
      <c r="A1193">
        <v>1912000570</v>
      </c>
      <c r="C1193" s="7" t="s">
        <v>1078</v>
      </c>
      <c r="E1193" s="8">
        <v>100000</v>
      </c>
      <c r="G1193" s="8">
        <v>169873</v>
      </c>
      <c r="I1193" s="8">
        <v>168191</v>
      </c>
    </row>
    <row r="1194" spans="1:9" x14ac:dyDescent="0.2">
      <c r="A1194">
        <v>1912000750</v>
      </c>
      <c r="C1194" s="7" t="s">
        <v>1079</v>
      </c>
      <c r="E1194" s="9">
        <v>300000</v>
      </c>
      <c r="G1194" s="9">
        <v>470000</v>
      </c>
      <c r="I1194" s="9">
        <v>453117</v>
      </c>
    </row>
    <row r="1195" spans="1:9" s="10" customFormat="1" ht="15" x14ac:dyDescent="0.25">
      <c r="C1195" s="11" t="s">
        <v>1080</v>
      </c>
      <c r="E1195" s="12">
        <f>SUM(E1192:E1194)</f>
        <v>1182193</v>
      </c>
      <c r="G1195" s="12">
        <f t="shared" ref="G1195:I1195" si="142">SUM(G1192:G1194)</f>
        <v>1375733</v>
      </c>
      <c r="I1195" s="12">
        <f t="shared" si="142"/>
        <v>1255490</v>
      </c>
    </row>
    <row r="1196" spans="1:9" x14ac:dyDescent="0.2">
      <c r="A1196">
        <v>1913000110</v>
      </c>
      <c r="C1196" s="7" t="s">
        <v>1081</v>
      </c>
      <c r="E1196" s="8">
        <v>1339802</v>
      </c>
      <c r="G1196" s="8">
        <v>1515719</v>
      </c>
      <c r="I1196" s="8">
        <v>1479959</v>
      </c>
    </row>
    <row r="1197" spans="1:9" x14ac:dyDescent="0.2">
      <c r="A1197">
        <v>1913000440</v>
      </c>
      <c r="C1197" s="7" t="s">
        <v>1082</v>
      </c>
      <c r="G1197" s="8">
        <v>3363</v>
      </c>
      <c r="I1197" s="8">
        <v>11499</v>
      </c>
    </row>
    <row r="1198" spans="1:9" x14ac:dyDescent="0.2">
      <c r="A1198">
        <v>1913000721</v>
      </c>
      <c r="C1198" s="7" t="s">
        <v>1083</v>
      </c>
      <c r="G1198" s="8">
        <v>210000</v>
      </c>
      <c r="I1198" s="8">
        <v>193167</v>
      </c>
    </row>
    <row r="1199" spans="1:9" x14ac:dyDescent="0.2">
      <c r="A1199">
        <v>1913000731</v>
      </c>
      <c r="C1199" s="7" t="s">
        <v>1084</v>
      </c>
      <c r="G1199" s="8">
        <v>38000</v>
      </c>
      <c r="I1199" s="8">
        <v>11061</v>
      </c>
    </row>
    <row r="1200" spans="1:9" x14ac:dyDescent="0.2">
      <c r="A1200">
        <v>1913000742</v>
      </c>
      <c r="C1200" s="7" t="s">
        <v>1085</v>
      </c>
      <c r="G1200" s="8">
        <v>790000</v>
      </c>
      <c r="I1200" s="8">
        <v>812512</v>
      </c>
    </row>
    <row r="1201" spans="1:9" x14ac:dyDescent="0.2">
      <c r="A1201">
        <v>1913000750</v>
      </c>
      <c r="C1201" s="7" t="s">
        <v>1086</v>
      </c>
      <c r="G1201" s="8">
        <v>2302344</v>
      </c>
      <c r="I1201" s="8">
        <v>2111065</v>
      </c>
    </row>
    <row r="1202" spans="1:9" x14ac:dyDescent="0.2">
      <c r="A1202">
        <v>1913000772</v>
      </c>
      <c r="C1202" s="7" t="s">
        <v>1087</v>
      </c>
      <c r="G1202" s="8">
        <v>30000000</v>
      </c>
      <c r="I1202" s="8">
        <v>27290609</v>
      </c>
    </row>
    <row r="1203" spans="1:9" x14ac:dyDescent="0.2">
      <c r="A1203">
        <v>1913000780</v>
      </c>
      <c r="C1203" s="7" t="s">
        <v>1088</v>
      </c>
      <c r="G1203" s="8">
        <v>78000</v>
      </c>
      <c r="I1203" s="8">
        <v>23981</v>
      </c>
    </row>
    <row r="1204" spans="1:9" x14ac:dyDescent="0.2">
      <c r="A1204">
        <v>1913000810</v>
      </c>
      <c r="C1204" s="7" t="s">
        <v>1089</v>
      </c>
      <c r="E1204" s="8">
        <v>1000000</v>
      </c>
    </row>
    <row r="1205" spans="1:9" x14ac:dyDescent="0.2">
      <c r="A1205">
        <v>1913000811</v>
      </c>
      <c r="C1205" s="7" t="s">
        <v>1090</v>
      </c>
      <c r="E1205" s="9">
        <v>2400000</v>
      </c>
      <c r="G1205" s="9"/>
      <c r="I1205" s="9"/>
    </row>
    <row r="1206" spans="1:9" s="10" customFormat="1" ht="15" x14ac:dyDescent="0.25">
      <c r="C1206" s="11" t="s">
        <v>1091</v>
      </c>
      <c r="E1206" s="14">
        <f>SUM(E1196:E1205)</f>
        <v>4739802</v>
      </c>
      <c r="G1206" s="14">
        <f t="shared" ref="G1206:I1206" si="143">SUM(G1196:G1205)</f>
        <v>34937426</v>
      </c>
      <c r="I1206" s="14">
        <f t="shared" si="143"/>
        <v>31933853</v>
      </c>
    </row>
    <row r="1207" spans="1:9" s="10" customFormat="1" ht="15.75" thickBot="1" x14ac:dyDescent="0.3">
      <c r="C1207" s="11" t="s">
        <v>1092</v>
      </c>
      <c r="E1207" s="15">
        <f>E1195+E1206</f>
        <v>5921995</v>
      </c>
      <c r="G1207" s="15">
        <f t="shared" ref="G1207:I1207" si="144">G1195+G1206</f>
        <v>36313159</v>
      </c>
      <c r="I1207" s="15">
        <f t="shared" si="144"/>
        <v>33189343</v>
      </c>
    </row>
    <row r="1208" spans="1:9" x14ac:dyDescent="0.2">
      <c r="A1208">
        <v>1933000410</v>
      </c>
      <c r="C1208" s="7" t="s">
        <v>1093</v>
      </c>
      <c r="E1208" s="16">
        <v>380000</v>
      </c>
      <c r="G1208" s="16">
        <v>232508</v>
      </c>
      <c r="I1208" s="16">
        <v>110003</v>
      </c>
    </row>
    <row r="1209" spans="1:9" x14ac:dyDescent="0.2">
      <c r="A1209">
        <v>1941000110</v>
      </c>
      <c r="C1209" s="7" t="s">
        <v>1094</v>
      </c>
      <c r="E1209" s="16">
        <v>1589164</v>
      </c>
      <c r="G1209" s="16">
        <v>1432105</v>
      </c>
      <c r="I1209" s="16">
        <v>1303893</v>
      </c>
    </row>
    <row r="1210" spans="1:9" x14ac:dyDescent="0.2">
      <c r="A1210">
        <v>1942000410</v>
      </c>
      <c r="C1210" s="7" t="s">
        <v>1095</v>
      </c>
      <c r="E1210" s="8">
        <v>270000</v>
      </c>
      <c r="G1210" s="8">
        <v>150000</v>
      </c>
      <c r="I1210" s="8">
        <v>183180</v>
      </c>
    </row>
    <row r="1211" spans="1:9" x14ac:dyDescent="0.2">
      <c r="A1211">
        <v>1942000431</v>
      </c>
      <c r="C1211" s="7" t="s">
        <v>1096</v>
      </c>
      <c r="E1211" s="8">
        <v>110000</v>
      </c>
      <c r="G1211" s="8">
        <v>173000</v>
      </c>
      <c r="I1211" s="8">
        <v>190634</v>
      </c>
    </row>
    <row r="1212" spans="1:9" x14ac:dyDescent="0.2">
      <c r="A1212">
        <v>1942000432</v>
      </c>
      <c r="C1212" s="7" t="s">
        <v>463</v>
      </c>
      <c r="E1212" s="8">
        <v>72000</v>
      </c>
    </row>
    <row r="1213" spans="1:9" x14ac:dyDescent="0.2">
      <c r="A1213">
        <v>1942000530</v>
      </c>
      <c r="C1213" s="7" t="s">
        <v>1097</v>
      </c>
      <c r="E1213" s="8">
        <v>65000</v>
      </c>
      <c r="G1213" s="8">
        <v>68000</v>
      </c>
      <c r="I1213" s="8">
        <v>74420</v>
      </c>
    </row>
    <row r="1214" spans="1:9" x14ac:dyDescent="0.2">
      <c r="A1214">
        <v>1942000534</v>
      </c>
      <c r="C1214" s="7" t="s">
        <v>1098</v>
      </c>
      <c r="G1214" s="8">
        <v>9500</v>
      </c>
      <c r="I1214" s="8">
        <v>3344</v>
      </c>
    </row>
    <row r="1215" spans="1:9" x14ac:dyDescent="0.2">
      <c r="A1215">
        <v>1942000536</v>
      </c>
      <c r="C1215" s="7" t="s">
        <v>1099</v>
      </c>
      <c r="E1215" s="8">
        <v>18000</v>
      </c>
      <c r="G1215" s="8">
        <v>17000</v>
      </c>
      <c r="I1215" s="8">
        <v>14926</v>
      </c>
    </row>
    <row r="1216" spans="1:9" x14ac:dyDescent="0.2">
      <c r="A1216">
        <v>1942000537</v>
      </c>
      <c r="C1216" s="7" t="s">
        <v>1100</v>
      </c>
      <c r="E1216" s="8">
        <v>460000</v>
      </c>
      <c r="G1216" s="8">
        <v>460000</v>
      </c>
      <c r="I1216" s="8">
        <v>451126</v>
      </c>
    </row>
    <row r="1217" spans="1:9" x14ac:dyDescent="0.2">
      <c r="A1217">
        <v>1942000539</v>
      </c>
      <c r="C1217" s="7" t="s">
        <v>1101</v>
      </c>
      <c r="E1217" s="8">
        <v>5500</v>
      </c>
      <c r="G1217" s="8">
        <v>5500</v>
      </c>
      <c r="I1217" s="8">
        <v>3331</v>
      </c>
    </row>
    <row r="1218" spans="1:9" x14ac:dyDescent="0.2">
      <c r="A1218">
        <v>1942000720</v>
      </c>
      <c r="C1218" s="7" t="s">
        <v>1102</v>
      </c>
      <c r="E1218" s="8">
        <v>103000</v>
      </c>
      <c r="G1218" s="8">
        <v>103000</v>
      </c>
      <c r="I1218" s="8">
        <v>103603</v>
      </c>
    </row>
    <row r="1219" spans="1:9" x14ac:dyDescent="0.2">
      <c r="A1219">
        <v>1942000750</v>
      </c>
      <c r="C1219" s="7" t="s">
        <v>1103</v>
      </c>
      <c r="E1219" s="8">
        <v>49000</v>
      </c>
      <c r="G1219" s="8">
        <v>49000</v>
      </c>
    </row>
    <row r="1220" spans="1:9" x14ac:dyDescent="0.2">
      <c r="A1220">
        <v>1942000755</v>
      </c>
      <c r="C1220" s="7" t="s">
        <v>1104</v>
      </c>
      <c r="E1220" s="8">
        <v>600000</v>
      </c>
      <c r="G1220" s="8">
        <v>600000</v>
      </c>
      <c r="I1220" s="8">
        <v>268228</v>
      </c>
    </row>
    <row r="1221" spans="1:9" x14ac:dyDescent="0.2">
      <c r="A1221">
        <v>1942000756</v>
      </c>
      <c r="C1221" s="7" t="s">
        <v>1105</v>
      </c>
      <c r="E1221" s="8">
        <v>7000</v>
      </c>
      <c r="G1221" s="8">
        <v>79000</v>
      </c>
      <c r="I1221" s="8">
        <v>34145</v>
      </c>
    </row>
    <row r="1222" spans="1:9" x14ac:dyDescent="0.2">
      <c r="A1222">
        <v>1942000757</v>
      </c>
      <c r="C1222" s="7" t="s">
        <v>1106</v>
      </c>
      <c r="E1222" s="9">
        <v>10000</v>
      </c>
      <c r="G1222" s="9">
        <v>15000</v>
      </c>
      <c r="I1222" s="9"/>
    </row>
    <row r="1223" spans="1:9" s="10" customFormat="1" ht="15" x14ac:dyDescent="0.25">
      <c r="C1223" s="11" t="s">
        <v>1107</v>
      </c>
      <c r="E1223" s="12">
        <f>SUM(E1210:E1222)</f>
        <v>1769500</v>
      </c>
      <c r="G1223" s="12">
        <f t="shared" ref="G1223:I1223" si="145">SUM(G1210:G1222)</f>
        <v>1729000</v>
      </c>
      <c r="I1223" s="12">
        <f t="shared" si="145"/>
        <v>1326937</v>
      </c>
    </row>
    <row r="1224" spans="1:9" x14ac:dyDescent="0.2">
      <c r="A1224">
        <v>1943000110</v>
      </c>
      <c r="C1224" s="7" t="s">
        <v>1108</v>
      </c>
      <c r="E1224" s="8">
        <v>718669</v>
      </c>
      <c r="G1224" s="8">
        <v>680591</v>
      </c>
      <c r="I1224" s="8">
        <v>626991</v>
      </c>
    </row>
    <row r="1225" spans="1:9" x14ac:dyDescent="0.2">
      <c r="A1225">
        <v>1943000320</v>
      </c>
      <c r="C1225" s="7" t="s">
        <v>708</v>
      </c>
      <c r="I1225" s="8">
        <v>-354</v>
      </c>
    </row>
    <row r="1226" spans="1:9" x14ac:dyDescent="0.2">
      <c r="A1226">
        <v>1943000530</v>
      </c>
      <c r="C1226" s="7" t="s">
        <v>1109</v>
      </c>
      <c r="E1226" s="9">
        <v>25000</v>
      </c>
      <c r="G1226" s="9"/>
      <c r="I1226" s="9"/>
    </row>
    <row r="1227" spans="1:9" s="10" customFormat="1" ht="15" x14ac:dyDescent="0.25">
      <c r="C1227" s="11" t="s">
        <v>1110</v>
      </c>
      <c r="E1227" s="14">
        <f>SUM(E1224:E1226)</f>
        <v>743669</v>
      </c>
      <c r="G1227" s="14">
        <f t="shared" ref="G1227:I1227" si="146">SUM(G1224:G1226)</f>
        <v>680591</v>
      </c>
      <c r="I1227" s="14">
        <f t="shared" si="146"/>
        <v>626637</v>
      </c>
    </row>
    <row r="1228" spans="1:9" s="10" customFormat="1" ht="15.75" thickBot="1" x14ac:dyDescent="0.3">
      <c r="C1228" s="11" t="s">
        <v>1111</v>
      </c>
      <c r="E1228" s="15">
        <f>E1209+E1223+E1227</f>
        <v>4102333</v>
      </c>
      <c r="G1228" s="15">
        <f t="shared" ref="G1228:I1228" si="147">G1209+G1223+G1227</f>
        <v>3841696</v>
      </c>
      <c r="I1228" s="15">
        <f t="shared" si="147"/>
        <v>3257467</v>
      </c>
    </row>
    <row r="1229" spans="1:9" x14ac:dyDescent="0.2">
      <c r="A1229">
        <v>1972000110</v>
      </c>
      <c r="C1229" s="7" t="s">
        <v>1112</v>
      </c>
      <c r="E1229" s="8">
        <v>981104</v>
      </c>
      <c r="G1229" s="8">
        <v>811217</v>
      </c>
      <c r="I1229" s="8">
        <v>705873</v>
      </c>
    </row>
    <row r="1230" spans="1:9" x14ac:dyDescent="0.2">
      <c r="A1230">
        <v>1972000532</v>
      </c>
      <c r="C1230" s="7" t="s">
        <v>1113</v>
      </c>
      <c r="E1230" s="8">
        <v>30000</v>
      </c>
      <c r="G1230" s="8">
        <v>31000</v>
      </c>
      <c r="I1230" s="8">
        <v>32423</v>
      </c>
    </row>
    <row r="1231" spans="1:9" x14ac:dyDescent="0.2">
      <c r="A1231">
        <v>1972000534</v>
      </c>
      <c r="C1231" s="7" t="s">
        <v>1114</v>
      </c>
      <c r="E1231" s="8">
        <v>15000</v>
      </c>
      <c r="G1231" s="8">
        <v>27000</v>
      </c>
      <c r="I1231" s="8">
        <v>21971</v>
      </c>
    </row>
    <row r="1232" spans="1:9" x14ac:dyDescent="0.2">
      <c r="A1232">
        <v>1972000535</v>
      </c>
      <c r="C1232" s="7" t="s">
        <v>1115</v>
      </c>
      <c r="E1232" s="8">
        <v>25000</v>
      </c>
      <c r="G1232" s="8">
        <v>25000</v>
      </c>
      <c r="I1232" s="8">
        <v>22088</v>
      </c>
    </row>
    <row r="1233" spans="1:9" x14ac:dyDescent="0.2">
      <c r="A1233">
        <v>1972000536</v>
      </c>
      <c r="C1233" s="7" t="s">
        <v>1116</v>
      </c>
      <c r="E1233" s="8">
        <v>10000</v>
      </c>
    </row>
    <row r="1234" spans="1:9" x14ac:dyDescent="0.2">
      <c r="A1234">
        <v>1972000537</v>
      </c>
      <c r="C1234" s="7" t="s">
        <v>1117</v>
      </c>
      <c r="E1234" s="8">
        <v>23000</v>
      </c>
      <c r="G1234" s="8">
        <v>27000</v>
      </c>
      <c r="I1234" s="8">
        <v>15516</v>
      </c>
    </row>
    <row r="1235" spans="1:9" x14ac:dyDescent="0.2">
      <c r="A1235">
        <v>1972000538</v>
      </c>
      <c r="C1235" s="7" t="s">
        <v>1118</v>
      </c>
      <c r="I1235" s="8">
        <v>633</v>
      </c>
    </row>
    <row r="1236" spans="1:9" x14ac:dyDescent="0.2">
      <c r="A1236">
        <v>1972000539</v>
      </c>
      <c r="C1236" s="7" t="s">
        <v>455</v>
      </c>
      <c r="G1236" s="8">
        <v>122000</v>
      </c>
      <c r="I1236" s="8">
        <v>127404</v>
      </c>
    </row>
    <row r="1237" spans="1:9" x14ac:dyDescent="0.2">
      <c r="A1237">
        <v>1972000691</v>
      </c>
      <c r="C1237" s="7" t="s">
        <v>1119</v>
      </c>
      <c r="G1237" s="8">
        <v>5000</v>
      </c>
      <c r="I1237" s="8">
        <v>37612</v>
      </c>
    </row>
    <row r="1238" spans="1:9" x14ac:dyDescent="0.2">
      <c r="A1238">
        <v>1972000692</v>
      </c>
      <c r="C1238" s="7" t="s">
        <v>1120</v>
      </c>
      <c r="G1238" s="8">
        <v>1500</v>
      </c>
      <c r="I1238" s="8">
        <v>867</v>
      </c>
    </row>
    <row r="1239" spans="1:9" x14ac:dyDescent="0.2">
      <c r="A1239">
        <v>1972000693</v>
      </c>
      <c r="C1239" s="7" t="s">
        <v>1121</v>
      </c>
      <c r="G1239" s="8">
        <v>2000</v>
      </c>
      <c r="I1239" s="8">
        <v>15205</v>
      </c>
    </row>
    <row r="1240" spans="1:9" x14ac:dyDescent="0.2">
      <c r="A1240">
        <v>1972000720</v>
      </c>
      <c r="C1240" s="7" t="s">
        <v>1122</v>
      </c>
      <c r="G1240" s="8">
        <v>190000</v>
      </c>
      <c r="I1240" s="8">
        <v>99359</v>
      </c>
    </row>
    <row r="1241" spans="1:9" x14ac:dyDescent="0.2">
      <c r="A1241">
        <v>1972000750</v>
      </c>
      <c r="C1241" s="7" t="s">
        <v>1123</v>
      </c>
      <c r="G1241" s="8">
        <v>2010000</v>
      </c>
      <c r="I1241" s="8">
        <v>1938564</v>
      </c>
    </row>
    <row r="1242" spans="1:9" x14ac:dyDescent="0.2">
      <c r="A1242">
        <v>1972000751</v>
      </c>
      <c r="C1242" s="7" t="s">
        <v>1088</v>
      </c>
      <c r="G1242" s="8">
        <v>150000</v>
      </c>
      <c r="I1242" s="8">
        <v>99602</v>
      </c>
    </row>
    <row r="1243" spans="1:9" x14ac:dyDescent="0.2">
      <c r="A1243">
        <v>1972000752</v>
      </c>
      <c r="C1243" s="7" t="s">
        <v>1124</v>
      </c>
      <c r="G1243" s="8">
        <v>10500</v>
      </c>
      <c r="I1243" s="8">
        <v>78501</v>
      </c>
    </row>
    <row r="1244" spans="1:9" x14ac:dyDescent="0.2">
      <c r="A1244">
        <v>1972000771</v>
      </c>
      <c r="C1244" s="7" t="s">
        <v>1125</v>
      </c>
      <c r="E1244" s="9"/>
      <c r="G1244" s="9">
        <v>520000</v>
      </c>
      <c r="I1244" s="9">
        <v>381239</v>
      </c>
    </row>
    <row r="1245" spans="1:9" s="10" customFormat="1" ht="15" x14ac:dyDescent="0.25">
      <c r="C1245" s="11" t="s">
        <v>1126</v>
      </c>
      <c r="E1245" s="12">
        <f>SUM(E1229:E1244)</f>
        <v>1084104</v>
      </c>
      <c r="G1245" s="12">
        <f t="shared" ref="G1245:I1245" si="148">SUM(G1229:G1244)</f>
        <v>3932217</v>
      </c>
      <c r="I1245" s="12">
        <f t="shared" si="148"/>
        <v>3576857</v>
      </c>
    </row>
    <row r="1246" spans="1:9" x14ac:dyDescent="0.2">
      <c r="A1246">
        <v>1973000750</v>
      </c>
      <c r="C1246" s="7" t="s">
        <v>1127</v>
      </c>
      <c r="G1246" s="8">
        <v>16200000</v>
      </c>
      <c r="I1246" s="8">
        <v>16842349</v>
      </c>
    </row>
    <row r="1247" spans="1:9" x14ac:dyDescent="0.2">
      <c r="A1247">
        <v>1973000751</v>
      </c>
      <c r="C1247" s="7" t="s">
        <v>1128</v>
      </c>
      <c r="E1247" s="9">
        <v>2600000</v>
      </c>
      <c r="G1247" s="9"/>
      <c r="I1247" s="9"/>
    </row>
    <row r="1248" spans="1:9" s="10" customFormat="1" ht="15" x14ac:dyDescent="0.25">
      <c r="C1248" s="11" t="s">
        <v>1129</v>
      </c>
      <c r="E1248" s="14">
        <f>SUM(E1246:E1247)</f>
        <v>2600000</v>
      </c>
      <c r="G1248" s="14">
        <f t="shared" ref="G1248:I1248" si="149">SUM(G1246:G1247)</f>
        <v>16200000</v>
      </c>
      <c r="I1248" s="14">
        <f t="shared" si="149"/>
        <v>16842349</v>
      </c>
    </row>
    <row r="1249" spans="1:9" s="10" customFormat="1" ht="15.75" thickBot="1" x14ac:dyDescent="0.3">
      <c r="C1249" s="11" t="s">
        <v>1130</v>
      </c>
      <c r="E1249" s="15">
        <f>E1245+E1248</f>
        <v>3684104</v>
      </c>
      <c r="G1249" s="15">
        <f t="shared" ref="G1249:I1249" si="150">G1245+G1248</f>
        <v>20132217</v>
      </c>
      <c r="I1249" s="15">
        <f t="shared" si="150"/>
        <v>20419206</v>
      </c>
    </row>
    <row r="1250" spans="1:9" x14ac:dyDescent="0.2">
      <c r="A1250">
        <v>1990000810</v>
      </c>
      <c r="C1250" s="7" t="s">
        <v>1131</v>
      </c>
      <c r="E1250" s="16">
        <v>14500000</v>
      </c>
      <c r="G1250" s="16"/>
      <c r="I1250" s="16"/>
    </row>
    <row r="1251" spans="1:9" x14ac:dyDescent="0.2">
      <c r="A1251">
        <v>1991000110</v>
      </c>
      <c r="C1251" s="7" t="s">
        <v>1132</v>
      </c>
      <c r="I1251" s="8">
        <v>-81851</v>
      </c>
    </row>
    <row r="1252" spans="1:9" x14ac:dyDescent="0.2">
      <c r="A1252">
        <v>1991000310</v>
      </c>
      <c r="C1252" s="7" t="s">
        <v>1133</v>
      </c>
      <c r="E1252" s="8">
        <v>30400000</v>
      </c>
      <c r="G1252" s="8">
        <v>29900000</v>
      </c>
      <c r="I1252" s="8">
        <v>27977826</v>
      </c>
    </row>
    <row r="1253" spans="1:9" x14ac:dyDescent="0.2">
      <c r="A1253">
        <v>1991000320</v>
      </c>
      <c r="C1253" s="7" t="s">
        <v>1134</v>
      </c>
      <c r="E1253" s="8">
        <v>1400000</v>
      </c>
      <c r="G1253" s="8">
        <v>1334000</v>
      </c>
      <c r="I1253" s="8">
        <v>2298562</v>
      </c>
    </row>
    <row r="1254" spans="1:9" x14ac:dyDescent="0.2">
      <c r="A1254">
        <v>1991100110</v>
      </c>
      <c r="C1254" s="7" t="s">
        <v>1135</v>
      </c>
      <c r="E1254" s="8">
        <v>490000</v>
      </c>
      <c r="G1254" s="8">
        <v>475000</v>
      </c>
      <c r="I1254" s="8">
        <v>483476</v>
      </c>
    </row>
    <row r="1255" spans="1:9" x14ac:dyDescent="0.2">
      <c r="A1255">
        <v>1991100310</v>
      </c>
      <c r="C1255" s="7" t="s">
        <v>1136</v>
      </c>
      <c r="E1255" s="8">
        <v>99000</v>
      </c>
      <c r="G1255" s="8">
        <v>91000</v>
      </c>
      <c r="I1255" s="8">
        <v>112408</v>
      </c>
    </row>
    <row r="1256" spans="1:9" x14ac:dyDescent="0.2">
      <c r="A1256">
        <v>1991900920</v>
      </c>
      <c r="C1256" s="7" t="s">
        <v>1137</v>
      </c>
      <c r="G1256" s="8">
        <v>6300000</v>
      </c>
      <c r="I1256" s="8">
        <v>37303085</v>
      </c>
    </row>
    <row r="1257" spans="1:9" x14ac:dyDescent="0.2">
      <c r="A1257">
        <v>1991900980</v>
      </c>
      <c r="C1257" s="7" t="s">
        <v>352</v>
      </c>
      <c r="E1257" s="9">
        <v>228600</v>
      </c>
      <c r="G1257" s="9">
        <v>228600</v>
      </c>
      <c r="I1257" s="9"/>
    </row>
    <row r="1258" spans="1:9" s="10" customFormat="1" ht="15" x14ac:dyDescent="0.25">
      <c r="C1258" s="11" t="s">
        <v>1138</v>
      </c>
      <c r="E1258" s="12">
        <f>SUM(E1251:E1257)</f>
        <v>32617600</v>
      </c>
      <c r="G1258" s="12">
        <f t="shared" ref="G1258:I1258" si="151">SUM(G1251:G1257)</f>
        <v>38328600</v>
      </c>
      <c r="I1258" s="12">
        <f t="shared" si="151"/>
        <v>68093506</v>
      </c>
    </row>
    <row r="1259" spans="1:9" x14ac:dyDescent="0.2">
      <c r="A1259">
        <v>1992000690</v>
      </c>
      <c r="C1259" s="7" t="s">
        <v>1139</v>
      </c>
      <c r="E1259" s="16">
        <v>260000</v>
      </c>
      <c r="G1259" s="16">
        <v>425500</v>
      </c>
      <c r="I1259" s="16"/>
    </row>
    <row r="1260" spans="1:9" x14ac:dyDescent="0.2">
      <c r="A1260">
        <v>1994000980</v>
      </c>
      <c r="C1260" s="7" t="s">
        <v>1140</v>
      </c>
      <c r="E1260" s="16">
        <v>180000</v>
      </c>
      <c r="G1260" s="16">
        <v>180000</v>
      </c>
      <c r="I1260" s="16">
        <v>80196</v>
      </c>
    </row>
    <row r="1261" spans="1:9" x14ac:dyDescent="0.2">
      <c r="A1261">
        <v>1995000980</v>
      </c>
      <c r="C1261" s="7" t="s">
        <v>1141</v>
      </c>
      <c r="E1261" s="8">
        <v>600000</v>
      </c>
      <c r="G1261" s="8">
        <v>600000</v>
      </c>
      <c r="I1261" s="8">
        <v>730809</v>
      </c>
    </row>
    <row r="1262" spans="1:9" x14ac:dyDescent="0.2">
      <c r="A1262">
        <v>1995000981</v>
      </c>
      <c r="C1262" s="7" t="s">
        <v>1142</v>
      </c>
      <c r="E1262" s="9">
        <v>60448000</v>
      </c>
      <c r="G1262" s="9">
        <v>55990000</v>
      </c>
      <c r="I1262" s="9">
        <v>55978831</v>
      </c>
    </row>
    <row r="1263" spans="1:9" s="10" customFormat="1" ht="15" x14ac:dyDescent="0.25">
      <c r="C1263" s="11" t="s">
        <v>1143</v>
      </c>
      <c r="E1263" s="12">
        <f>SUM(E1261:E1262)</f>
        <v>61048000</v>
      </c>
      <c r="G1263" s="12">
        <f t="shared" ref="G1263:I1263" si="152">SUM(G1261:G1262)</f>
        <v>56590000</v>
      </c>
      <c r="I1263" s="12">
        <f t="shared" si="152"/>
        <v>56709640</v>
      </c>
    </row>
    <row r="1264" spans="1:9" x14ac:dyDescent="0.2">
      <c r="A1264">
        <v>1996000110</v>
      </c>
      <c r="C1264" s="7" t="s">
        <v>1144</v>
      </c>
      <c r="E1264" s="9">
        <v>350000</v>
      </c>
      <c r="G1264" s="9">
        <v>238000</v>
      </c>
      <c r="I1264" s="9"/>
    </row>
    <row r="1265" spans="1:9" s="10" customFormat="1" ht="15" x14ac:dyDescent="0.25">
      <c r="C1265" s="11" t="s">
        <v>1145</v>
      </c>
      <c r="E1265" s="14">
        <f>E1250+E1258+E1259+E1260+E1263+E1264</f>
        <v>108955600</v>
      </c>
      <c r="G1265" s="14">
        <f t="shared" ref="G1265:I1265" si="153">G1250+G1258+G1259+G1260+G1263+G1264</f>
        <v>95762100</v>
      </c>
      <c r="I1265" s="14">
        <f t="shared" si="153"/>
        <v>124883342</v>
      </c>
    </row>
    <row r="1266" spans="1:9" s="10" customFormat="1" ht="15.75" thickBot="1" x14ac:dyDescent="0.3">
      <c r="A1266" s="11" t="s">
        <v>1146</v>
      </c>
      <c r="C1266" s="11"/>
      <c r="E1266" s="15">
        <f>E1207+E1208+E1228+E1249+E1265</f>
        <v>123044032</v>
      </c>
      <c r="G1266" s="15">
        <f t="shared" ref="G1266:I1266" si="154">G1207+G1208+G1228+G1249+G1265</f>
        <v>156281680</v>
      </c>
      <c r="I1266" s="15">
        <f t="shared" si="154"/>
        <v>181859361</v>
      </c>
    </row>
    <row r="1267" spans="1:9" s="10" customFormat="1" ht="15" x14ac:dyDescent="0.25">
      <c r="C1267" s="11"/>
      <c r="E1267" s="12"/>
      <c r="G1267" s="12"/>
      <c r="I1267" s="12"/>
    </row>
    <row r="1268" spans="1:9" s="10" customFormat="1" ht="15.75" thickBot="1" x14ac:dyDescent="0.3">
      <c r="A1268" s="10" t="s">
        <v>1147</v>
      </c>
      <c r="C1268" s="11"/>
      <c r="E1268" s="17">
        <f>E424+E749+E1191+E1266</f>
        <v>713516342</v>
      </c>
      <c r="G1268" s="17">
        <f t="shared" ref="G1268:I1268" si="155">G424+G749+G1191+G1266</f>
        <v>678417207</v>
      </c>
      <c r="I1268" s="17">
        <f t="shared" si="155"/>
        <v>645420257</v>
      </c>
    </row>
    <row r="1269" spans="1:9" s="10" customFormat="1" ht="15.75" thickTop="1" x14ac:dyDescent="0.25">
      <c r="C1269" s="11"/>
      <c r="E1269" s="12"/>
      <c r="G1269" s="12"/>
      <c r="I1269" s="12"/>
    </row>
    <row r="1270" spans="1:9" s="10" customFormat="1" ht="15.75" thickBot="1" x14ac:dyDescent="0.3">
      <c r="A1270" s="10" t="s">
        <v>1148</v>
      </c>
      <c r="C1270" s="11"/>
      <c r="E1270" s="18"/>
      <c r="G1270" s="18"/>
      <c r="I1270" s="18"/>
    </row>
    <row r="1271" spans="1:9" s="10" customFormat="1" ht="15.75" thickBot="1" x14ac:dyDescent="0.3">
      <c r="A1271" s="10" t="s">
        <v>1149</v>
      </c>
      <c r="C1271" s="11"/>
      <c r="E1271" s="19">
        <f>E360</f>
        <v>713516342</v>
      </c>
      <c r="G1271" s="19">
        <f t="shared" ref="G1271:I1271" si="156">G360</f>
        <v>678417207</v>
      </c>
      <c r="I1271" s="19">
        <f t="shared" si="156"/>
        <v>646222255</v>
      </c>
    </row>
    <row r="1272" spans="1:9" s="10" customFormat="1" ht="15.75" thickBot="1" x14ac:dyDescent="0.3">
      <c r="A1272" s="10" t="s">
        <v>1150</v>
      </c>
      <c r="C1272" s="11"/>
      <c r="E1272" s="21">
        <f>E1268</f>
        <v>713516342</v>
      </c>
      <c r="G1272" s="21">
        <f t="shared" ref="G1272:I1272" si="157">G1268</f>
        <v>678417207</v>
      </c>
      <c r="I1272" s="21">
        <f t="shared" si="157"/>
        <v>645420257</v>
      </c>
    </row>
    <row r="1273" spans="1:9" s="10" customFormat="1" ht="16.5" thickTop="1" thickBot="1" x14ac:dyDescent="0.3">
      <c r="A1273" s="10" t="s">
        <v>1151</v>
      </c>
      <c r="C1273" s="11"/>
      <c r="E1273" s="21">
        <f>E1271-E1272</f>
        <v>0</v>
      </c>
      <c r="G1273" s="21">
        <f t="shared" ref="G1273:I1273" si="158">G1271-G1272</f>
        <v>0</v>
      </c>
      <c r="I1273" s="21">
        <f t="shared" si="158"/>
        <v>801998</v>
      </c>
    </row>
    <row r="1274" spans="1:9" ht="15" thickTop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7EEBA94695A75438500C2468B7F0663" ma:contentTypeVersion="12" ma:contentTypeDescription="צור מסמך חדש." ma:contentTypeScope="" ma:versionID="577e354aba3d3e8ed65eacba86469d76">
  <xsd:schema xmlns:xsd="http://www.w3.org/2001/XMLSchema" xmlns:xs="http://www.w3.org/2001/XMLSchema" xmlns:p="http://schemas.microsoft.com/office/2006/metadata/properties" xmlns:ns2="131854cf-e968-43c1-9c93-58a19eaa3647" xmlns:ns3="5569b34b-58f6-42a6-9e0a-a49bef00e7c7" targetNamespace="http://schemas.microsoft.com/office/2006/metadata/properties" ma:root="true" ma:fieldsID="0aa8b1148d13dac5fd3eac9b2f56d4cf" ns2:_="" ns3:_="">
    <xsd:import namespace="131854cf-e968-43c1-9c93-58a19eaa3647"/>
    <xsd:import namespace="5569b34b-58f6-42a6-9e0a-a49bef00e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854cf-e968-43c1-9c93-58a19eaa3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תגיות תמונה" ma:readOnly="false" ma:fieldId="{5cf76f15-5ced-4ddc-b409-7134ff3c332f}" ma:taxonomyMulti="true" ma:sspId="c5925748-eb7d-4a44-94b2-c7f1f2feb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9b34b-58f6-42a6-9e0a-a49bef00e7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972f484-4381-47af-948b-cc7d87d2467f}" ma:internalName="TaxCatchAll" ma:showField="CatchAllData" ma:web="5569b34b-58f6-42a6-9e0a-a49bef00e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69b34b-58f6-42a6-9e0a-a49bef00e7c7" xsi:nil="true"/>
    <lcf76f155ced4ddcb4097134ff3c332f xmlns="131854cf-e968-43c1-9c93-58a19eaa36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40A3AE-5899-4B88-B719-5511CAD59647}"/>
</file>

<file path=customXml/itemProps2.xml><?xml version="1.0" encoding="utf-8"?>
<ds:datastoreItem xmlns:ds="http://schemas.openxmlformats.org/officeDocument/2006/customXml" ds:itemID="{3A30D0B5-3DCA-4530-9FB1-0FA811F3E0F1}"/>
</file>

<file path=customXml/itemProps3.xml><?xml version="1.0" encoding="utf-8"?>
<ds:datastoreItem xmlns:ds="http://schemas.openxmlformats.org/officeDocument/2006/customXml" ds:itemID="{BA5EBE6C-1477-498B-A089-A2E763A8CF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חן אבוטבול | מנהלת מחלקת הנהלת חשבונות</dc:creator>
  <cp:lastModifiedBy>חן אבוטבול | מנהלת מחלקת הנהלת חשבונות</cp:lastModifiedBy>
  <dcterms:created xsi:type="dcterms:W3CDTF">2026-02-15T12:20:30Z</dcterms:created>
  <dcterms:modified xsi:type="dcterms:W3CDTF">2026-02-15T12:21:14Z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0x010100A7EEBA94695A75438500C2468B7F0663</vt:lpwstr>
  </property>
</Properties>
</file>